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U:\Superintendent's Annual Report\2015-2016 report\Reports to link\"/>
    </mc:Choice>
  </mc:AlternateContent>
  <bookViews>
    <workbookView xWindow="0" yWindow="0" windowWidth="21264" windowHeight="7440"/>
    <workbookView visibility="hidden" xWindow="14340" yWindow="12" windowWidth="14400" windowHeight="12408"/>
  </bookViews>
  <sheets>
    <sheet name="2016" sheetId="8" r:id="rId1"/>
  </sheets>
  <definedNames>
    <definedName name="_xlnm.Print_Area" localSheetId="0">'2016'!$A$1:$E$64</definedName>
  </definedNames>
  <calcPr calcId="152511"/>
</workbook>
</file>

<file path=xl/calcChain.xml><?xml version="1.0" encoding="utf-8"?>
<calcChain xmlns="http://schemas.openxmlformats.org/spreadsheetml/2006/main">
  <c r="D32" i="8" l="1"/>
  <c r="D45" i="8" l="1"/>
  <c r="D28" i="8"/>
  <c r="D38" i="8"/>
  <c r="D59" i="8"/>
  <c r="D21" i="8"/>
  <c r="D47" i="8" l="1"/>
  <c r="E21" i="8" s="1"/>
  <c r="D61" i="8" l="1"/>
  <c r="E32" i="8"/>
  <c r="E45" i="8"/>
  <c r="E28" i="8"/>
  <c r="E38" i="8"/>
  <c r="E47" i="8" l="1"/>
</calcChain>
</file>

<file path=xl/sharedStrings.xml><?xml version="1.0" encoding="utf-8"?>
<sst xmlns="http://schemas.openxmlformats.org/spreadsheetml/2006/main" count="97" uniqueCount="89">
  <si>
    <t>3100</t>
  </si>
  <si>
    <t>3200</t>
  </si>
  <si>
    <t>3300</t>
  </si>
  <si>
    <t>SPECIAL PROGRAMS</t>
  </si>
  <si>
    <t>ATHLETICS</t>
  </si>
  <si>
    <t>ADULT/CONTINUING EDUCATION</t>
  </si>
  <si>
    <t>STUDENT ACTIVITIES</t>
  </si>
  <si>
    <t>OTHER INSTRUCTIONAL PROGRAMS</t>
  </si>
  <si>
    <t>ATTENDANCE</t>
  </si>
  <si>
    <t>GUIDANCE SERVICES</t>
  </si>
  <si>
    <t>HEALTH SERVICES</t>
  </si>
  <si>
    <t>PSYCHOLOGICAL SERVICES</t>
  </si>
  <si>
    <t>SPEECH PATHOLOGY</t>
  </si>
  <si>
    <t>EDUCATIONAL MEDIA SERVICES</t>
  </si>
  <si>
    <t>BOARD OF EDUCATION SERVICES</t>
  </si>
  <si>
    <t>SPECIAL AREA ADMINISTRATION</t>
  </si>
  <si>
    <t>BUSINESS SERVICES</t>
  </si>
  <si>
    <t>OPERATION AND MAINTENANCE OF PLANT</t>
  </si>
  <si>
    <t>STUDENT TRANSPORTATION SERVICES</t>
  </si>
  <si>
    <t>CENTRAL SUPPORT SERVICES (TECH)</t>
  </si>
  <si>
    <t>OTHER NON-INSTRUCTIONAL SERVICES</t>
  </si>
  <si>
    <t>COMMUNITY SERVICES OPERATIONS</t>
  </si>
  <si>
    <t>ENTERPRISE OPERATIONS</t>
  </si>
  <si>
    <t>FOOD SERVICE OPERATIONS</t>
  </si>
  <si>
    <t>SCHOOL ADMINISTRATION</t>
  </si>
  <si>
    <t>IMPROVEMENT OF INSTRUCTION</t>
  </si>
  <si>
    <t>SUMMER SCHOOL PROGRAMS</t>
  </si>
  <si>
    <t>2110 - 2119</t>
  </si>
  <si>
    <t>2130 - 2139</t>
  </si>
  <si>
    <t>2140 - 2149</t>
  </si>
  <si>
    <t>2150 - 2159</t>
  </si>
  <si>
    <t>2220 - 2229</t>
  </si>
  <si>
    <t>GENERAL ADMINISTRATION</t>
  </si>
  <si>
    <t>TOTAL GENERAL ADMINISTRATION</t>
  </si>
  <si>
    <t>TOTAL SCHOOL ADMINISTRATION</t>
  </si>
  <si>
    <t>OTHER SUPPORT SERVICES - STUDENTS</t>
  </si>
  <si>
    <t>2800 - 2899</t>
  </si>
  <si>
    <t>OTHER EXPENDITURES - INSTRUCTIONAL SUPPORT</t>
  </si>
  <si>
    <t>TOTAL OTHER EXPENDITURES - INSTRUCTIONAL SUPPORT</t>
  </si>
  <si>
    <t>TOTAL OTHER EXPENDITURES- NONINSTRUCTIONAL SUPPORT</t>
  </si>
  <si>
    <t>2610 - 2699</t>
  </si>
  <si>
    <t>2710 - 2799</t>
  </si>
  <si>
    <t>NONREVENUE TRANSACTIONS</t>
  </si>
  <si>
    <t>TOTAL NON REVENUE TRANSACTIONS</t>
  </si>
  <si>
    <t>TOTAL CURRENT EXPENDITURES &amp; NONREVENUE TRANSACTIONS</t>
  </si>
  <si>
    <t>4100 - 4999</t>
  </si>
  <si>
    <t>7500 - 7599</t>
  </si>
  <si>
    <t>7600 - 7699</t>
  </si>
  <si>
    <t>7900 - 7999</t>
  </si>
  <si>
    <t>6100 - 6999</t>
  </si>
  <si>
    <t>OTHER EXPENDITURES - NONINSTRUCTIONAL SUPPORT</t>
  </si>
  <si>
    <t>EXECUTIVE ADMINISTRATIVE SERVICES</t>
  </si>
  <si>
    <t>TOTAL CURRENT OPERATIONAL EXPENDITURES (Functions 1000-3999)</t>
  </si>
  <si>
    <t>INSTRUCTION &amp; OTHER STUDENT EXPENDITURES</t>
  </si>
  <si>
    <t>TOTAL INSTRUCTION &amp; OTHER STUDENT EXPENDITURES</t>
  </si>
  <si>
    <t>(Excludes Capitalized Equipment)</t>
  </si>
  <si>
    <t>CAPITALIZED EQUIPMENT  (Exp. Functions 2600 - 3999)</t>
  </si>
  <si>
    <t>INSTRUCTION</t>
  </si>
  <si>
    <t>PREKINDERGARTEN</t>
  </si>
  <si>
    <t>1410 - 1499</t>
  </si>
  <si>
    <t>2210 &amp; 2290</t>
  </si>
  <si>
    <t>SCHOOL RESOURCE OFFICER</t>
  </si>
  <si>
    <t>1310 - 1399</t>
  </si>
  <si>
    <t>1910 - 1919</t>
  </si>
  <si>
    <t>1920 - 1929</t>
  </si>
  <si>
    <t>2160 - 2169</t>
  </si>
  <si>
    <t>2190 - 2199</t>
  </si>
  <si>
    <t>2330 - 2339</t>
  </si>
  <si>
    <t>2500 - 2599</t>
  </si>
  <si>
    <t>2320 - 2329</t>
  </si>
  <si>
    <t>2310 - 2319</t>
  </si>
  <si>
    <t>5100 - 5999</t>
  </si>
  <si>
    <t>1105 - 1109</t>
  </si>
  <si>
    <t>1110 - 1199</t>
  </si>
  <si>
    <t>1210 - 1299</t>
  </si>
  <si>
    <t>1930 - 1999</t>
  </si>
  <si>
    <t>2120 - 2129</t>
  </si>
  <si>
    <t>2410 - 2499</t>
  </si>
  <si>
    <t>3900 - 3999</t>
  </si>
  <si>
    <t>2015-16 EXPENDITURES FOR PUBLIC SCHOOLS</t>
  </si>
  <si>
    <t>Note 1:  Expenditure categories per SDE definition.  State level administrative costs are not included in totals.</t>
  </si>
  <si>
    <t>16TH SECTION LAND MGT &amp; IMPROVEMENT</t>
  </si>
  <si>
    <t>FACILITY ACQUISITIONS &amp; CONSTRUCTION</t>
  </si>
  <si>
    <t>INTEREST PAID ON DEBT (OBJ 830)</t>
  </si>
  <si>
    <t>REPAYMENT TO FUNDED BOND ESCROW AGENT</t>
  </si>
  <si>
    <t>DEBT SERVICE PAYMENTS (EXCLUDING OBJ 830)</t>
  </si>
  <si>
    <t>PYMT TO QZAB DEBT ESCROW AGENT</t>
  </si>
  <si>
    <t>OTHER DEBT SERVICE</t>
  </si>
  <si>
    <t>Note 2: Financial data was not submitted by the Charter Schools and therefore not represented on the report.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</si>
</sst>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0.000%"/>
  </numFmts>
  <fonts count="11" x14ac:knownFonts="1">
    <font>
      <sz val="10"/>
      <name val="Arial"/>
    </font>
    <font>
      <sz val="10"/>
      <name val="Tahoma"/>
      <family val="2"/>
    </font>
    <font>
      <sz val="22"/>
      <name val="Arial"/>
      <family val="2"/>
    </font>
    <font>
      <sz val="8"/>
      <name val="Arial"/>
      <family val="2"/>
    </font>
    <font>
      <b/>
      <sz val="10"/>
      <name val="Tahoma"/>
      <family val="2"/>
    </font>
    <font>
      <b/>
      <sz val="10"/>
      <name val="Arial"/>
      <family val="2"/>
    </font>
    <font>
      <sz val="10"/>
      <name val="Arial"/>
      <family val="2"/>
    </font>
    <font>
      <i/>
      <sz val="8"/>
      <name val="Tahoma"/>
      <family val="2"/>
    </font>
    <font>
      <sz val="10"/>
      <name val="Arial"/>
      <family val="2"/>
    </font>
    <font>
      <sz val="9"/>
      <name val="Arial"/>
      <family val="2"/>
    </font>
    <font>
      <sz val="9"/>
      <name val="Tahoma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8" fillId="0" borderId="0"/>
  </cellStyleXfs>
  <cellXfs count="47">
    <xf numFmtId="0" fontId="1" fillId="0" borderId="0" xfId="0" applyNumberFormat="1" applyFont="1" applyFill="1" applyBorder="1" applyAlignment="1" applyProtection="1"/>
    <xf numFmtId="164" fontId="1" fillId="0" borderId="0" xfId="1" applyNumberFormat="1" applyFont="1" applyFill="1" applyBorder="1" applyAlignment="1" applyProtection="1"/>
    <xf numFmtId="44" fontId="1" fillId="0" borderId="0" xfId="1" applyNumberFormat="1" applyFont="1" applyFill="1" applyBorder="1" applyAlignment="1" applyProtection="1"/>
    <xf numFmtId="44" fontId="4" fillId="0" borderId="0" xfId="1" applyNumberFormat="1" applyFont="1" applyFill="1" applyBorder="1" applyAlignment="1" applyProtection="1"/>
    <xf numFmtId="0" fontId="4" fillId="0" borderId="0" xfId="1" applyNumberFormat="1" applyFont="1" applyFill="1" applyBorder="1" applyAlignment="1" applyProtection="1"/>
    <xf numFmtId="44" fontId="4" fillId="0" borderId="1" xfId="1" applyNumberFormat="1" applyFont="1" applyFill="1" applyBorder="1" applyAlignment="1" applyProtection="1"/>
    <xf numFmtId="0" fontId="4" fillId="0" borderId="2" xfId="1" applyNumberFormat="1" applyFont="1" applyFill="1" applyBorder="1" applyAlignment="1" applyProtection="1"/>
    <xf numFmtId="44" fontId="4" fillId="0" borderId="2" xfId="1" applyNumberFormat="1" applyFont="1" applyFill="1" applyBorder="1" applyAlignment="1" applyProtection="1"/>
    <xf numFmtId="0" fontId="6" fillId="0" borderId="0" xfId="1" applyNumberFormat="1" applyFont="1" applyFill="1" applyBorder="1" applyAlignment="1" applyProtection="1"/>
    <xf numFmtId="44" fontId="6" fillId="0" borderId="0" xfId="1" applyNumberFormat="1" applyFont="1" applyFill="1" applyBorder="1" applyAlignment="1" applyProtection="1"/>
    <xf numFmtId="0" fontId="5" fillId="0" borderId="0" xfId="1" applyNumberFormat="1" applyFont="1" applyFill="1" applyBorder="1" applyAlignment="1" applyProtection="1"/>
    <xf numFmtId="164" fontId="5" fillId="0" borderId="0" xfId="1" applyNumberFormat="1" applyFont="1" applyFill="1" applyBorder="1" applyAlignment="1" applyProtection="1"/>
    <xf numFmtId="164" fontId="6" fillId="0" borderId="0" xfId="1" applyNumberFormat="1" applyFont="1" applyFill="1" applyBorder="1" applyAlignment="1" applyProtection="1"/>
    <xf numFmtId="0" fontId="1" fillId="0" borderId="2" xfId="1" applyNumberFormat="1" applyFont="1" applyFill="1" applyBorder="1" applyAlignment="1" applyProtection="1"/>
    <xf numFmtId="164" fontId="1" fillId="0" borderId="2" xfId="1" applyNumberFormat="1" applyFont="1" applyFill="1" applyBorder="1" applyAlignment="1" applyProtection="1"/>
    <xf numFmtId="40" fontId="6" fillId="0" borderId="0" xfId="1" applyNumberFormat="1" applyFont="1" applyFill="1" applyBorder="1" applyAlignment="1" applyProtection="1"/>
    <xf numFmtId="44" fontId="7" fillId="0" borderId="0" xfId="1" applyNumberFormat="1" applyFont="1" applyFill="1" applyBorder="1" applyAlignment="1" applyProtection="1"/>
    <xf numFmtId="40" fontId="5" fillId="0" borderId="0" xfId="1" applyNumberFormat="1" applyFont="1" applyFill="1" applyBorder="1" applyAlignment="1" applyProtection="1"/>
    <xf numFmtId="44" fontId="1" fillId="0" borderId="2" xfId="1" applyNumberFormat="1" applyFont="1" applyFill="1" applyBorder="1" applyAlignment="1" applyProtection="1"/>
    <xf numFmtId="44" fontId="7" fillId="0" borderId="2" xfId="1" applyNumberFormat="1" applyFont="1" applyFill="1" applyBorder="1" applyAlignment="1" applyProtection="1"/>
    <xf numFmtId="165" fontId="1" fillId="0" borderId="0" xfId="1" applyNumberFormat="1" applyFont="1" applyFill="1" applyBorder="1" applyAlignment="1" applyProtection="1"/>
    <xf numFmtId="165" fontId="1" fillId="0" borderId="2" xfId="1" applyNumberFormat="1" applyFont="1" applyFill="1" applyBorder="1" applyAlignment="1" applyProtection="1"/>
    <xf numFmtId="44" fontId="1" fillId="0" borderId="0" xfId="0" applyNumberFormat="1" applyFont="1" applyFill="1" applyBorder="1" applyAlignment="1" applyProtection="1"/>
    <xf numFmtId="43" fontId="6" fillId="0" borderId="0" xfId="1" applyNumberFormat="1" applyFont="1" applyFill="1" applyBorder="1" applyAlignment="1" applyProtection="1"/>
    <xf numFmtId="43" fontId="6" fillId="0" borderId="2" xfId="1" applyNumberFormat="1" applyFont="1" applyFill="1" applyBorder="1" applyAlignment="1" applyProtection="1"/>
    <xf numFmtId="10" fontId="1" fillId="0" borderId="0" xfId="1" applyNumberFormat="1" applyFont="1" applyFill="1" applyBorder="1" applyAlignment="1" applyProtection="1"/>
    <xf numFmtId="10" fontId="1" fillId="0" borderId="1" xfId="1" applyNumberFormat="1" applyFont="1" applyFill="1" applyBorder="1" applyAlignment="1" applyProtection="1"/>
    <xf numFmtId="0" fontId="3" fillId="0" borderId="0" xfId="1" applyFont="1" applyFill="1" applyAlignment="1">
      <alignment horizontal="center" vertical="center" wrapText="1"/>
    </xf>
    <xf numFmtId="0" fontId="3" fillId="0" borderId="0" xfId="1" applyFont="1" applyFill="1" applyAlignment="1" applyProtection="1">
      <alignment horizontal="center"/>
    </xf>
    <xf numFmtId="0" fontId="2" fillId="0" borderId="0" xfId="1" applyFont="1" applyFill="1" applyAlignment="1">
      <alignment horizontal="centerContinuous" vertical="center"/>
    </xf>
    <xf numFmtId="44" fontId="2" fillId="0" borderId="0" xfId="1" applyNumberFormat="1" applyFont="1" applyFill="1" applyAlignment="1">
      <alignment horizontal="centerContinuous" vertical="center"/>
    </xf>
    <xf numFmtId="165" fontId="2" fillId="0" borderId="0" xfId="1" applyNumberFormat="1" applyFont="1" applyFill="1" applyAlignment="1">
      <alignment horizontal="centerContinuous" vertical="center"/>
    </xf>
    <xf numFmtId="0" fontId="6" fillId="0" borderId="0" xfId="1" applyFont="1" applyFill="1" applyAlignment="1">
      <alignment horizontal="centerContinuous" vertical="center"/>
    </xf>
    <xf numFmtId="44" fontId="6" fillId="0" borderId="0" xfId="1" applyNumberFormat="1" applyFont="1" applyFill="1" applyAlignment="1">
      <alignment horizontal="centerContinuous" vertical="center"/>
    </xf>
    <xf numFmtId="165" fontId="6" fillId="0" borderId="0" xfId="1" applyNumberFormat="1" applyFont="1" applyFill="1" applyAlignment="1">
      <alignment horizontal="centerContinuous" vertical="center"/>
    </xf>
    <xf numFmtId="43" fontId="6" fillId="0" borderId="0" xfId="1" applyNumberFormat="1" applyFont="1" applyFill="1"/>
    <xf numFmtId="4" fontId="6" fillId="0" borderId="0" xfId="1" applyNumberFormat="1" applyFont="1" applyFill="1" applyBorder="1" applyAlignment="1" applyProtection="1"/>
    <xf numFmtId="4" fontId="6" fillId="0" borderId="2" xfId="1" applyNumberFormat="1" applyFont="1" applyFill="1" applyBorder="1" applyAlignment="1" applyProtection="1"/>
    <xf numFmtId="40" fontId="6" fillId="0" borderId="2" xfId="1" applyNumberFormat="1" applyFont="1" applyFill="1" applyBorder="1" applyAlignment="1" applyProtection="1"/>
    <xf numFmtId="0" fontId="9" fillId="0" borderId="0" xfId="1" applyNumberFormat="1" applyFont="1" applyFill="1" applyBorder="1" applyAlignment="1" applyProtection="1">
      <alignment horizontal="center"/>
    </xf>
    <xf numFmtId="0" fontId="10" fillId="0" borderId="0" xfId="1" applyNumberFormat="1" applyFont="1" applyFill="1" applyBorder="1" applyAlignment="1" applyProtection="1">
      <alignment horizontal="center"/>
    </xf>
    <xf numFmtId="0" fontId="6" fillId="0" borderId="0" xfId="0" applyNumberFormat="1" applyFont="1" applyFill="1" applyBorder="1" applyAlignment="1" applyProtection="1"/>
    <xf numFmtId="0" fontId="1" fillId="0" borderId="0" xfId="0" applyNumberFormat="1" applyFont="1" applyFill="1" applyBorder="1" applyAlignment="1" applyProtection="1">
      <alignment vertical="center"/>
    </xf>
    <xf numFmtId="0" fontId="2" fillId="0" borderId="0" xfId="1" applyFont="1" applyFill="1" applyAlignment="1" applyProtection="1">
      <alignment horizontal="center"/>
    </xf>
    <xf numFmtId="0" fontId="1" fillId="0" borderId="0" xfId="1" applyNumberFormat="1" applyFont="1" applyFill="1" applyBorder="1" applyAlignment="1" applyProtection="1">
      <alignment horizontal="center"/>
    </xf>
    <xf numFmtId="0" fontId="5" fillId="0" borderId="0" xfId="1" applyFont="1" applyFill="1" applyAlignment="1">
      <alignment horizontal="left" vertical="center"/>
    </xf>
    <xf numFmtId="0" fontId="4" fillId="0" borderId="0" xfId="1" applyNumberFormat="1" applyFont="1" applyFill="1" applyBorder="1" applyAlignment="1" applyProtection="1">
      <alignment horizontal="left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99FFCC"/>
      <color rgb="FF666699"/>
      <color rgb="FFFFCC99"/>
      <color rgb="FFFF6600"/>
      <color rgb="FFFFCC66"/>
      <color rgb="FFFFFFFF"/>
      <color rgb="FF008080"/>
      <color rgb="FF9933FF"/>
      <color rgb="FF80800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4"/>
  <sheetViews>
    <sheetView tabSelected="1" topLeftCell="A46" zoomScaleNormal="100" workbookViewId="0">
      <selection activeCell="A64" sqref="A64"/>
    </sheetView>
    <sheetView tabSelected="1" workbookViewId="1"/>
  </sheetViews>
  <sheetFormatPr defaultRowHeight="13.2" x14ac:dyDescent="0.25"/>
  <cols>
    <col min="1" max="1" width="10.5546875" customWidth="1"/>
    <col min="2" max="2" width="40.33203125" customWidth="1"/>
    <col min="3" max="3" width="19.5546875" style="1" customWidth="1"/>
    <col min="4" max="4" width="25.6640625" style="2" customWidth="1"/>
    <col min="5" max="5" width="9.88671875" style="20" bestFit="1" customWidth="1"/>
    <col min="7" max="7" width="18" bestFit="1" customWidth="1"/>
    <col min="8" max="8" width="25.88671875" bestFit="1" customWidth="1"/>
  </cols>
  <sheetData>
    <row r="1" spans="1:5" ht="27.6" x14ac:dyDescent="0.45">
      <c r="A1" s="43" t="s">
        <v>79</v>
      </c>
      <c r="B1" s="44"/>
      <c r="C1" s="44"/>
      <c r="D1" s="44"/>
      <c r="E1" s="44"/>
    </row>
    <row r="2" spans="1:5" ht="12.75" customHeight="1" x14ac:dyDescent="0.25">
      <c r="A2" s="27"/>
      <c r="B2" s="28"/>
      <c r="C2" s="29"/>
      <c r="D2" s="30"/>
      <c r="E2" s="31"/>
    </row>
    <row r="3" spans="1:5" ht="17.25" customHeight="1" x14ac:dyDescent="0.25">
      <c r="A3" s="45" t="s">
        <v>53</v>
      </c>
      <c r="B3" s="46"/>
      <c r="C3" s="32"/>
      <c r="D3" s="33"/>
      <c r="E3" s="34"/>
    </row>
    <row r="4" spans="1:5" ht="17.25" customHeight="1" x14ac:dyDescent="0.25">
      <c r="A4" s="39" t="s">
        <v>72</v>
      </c>
      <c r="B4" s="8" t="s">
        <v>58</v>
      </c>
      <c r="C4" s="9">
        <v>22607922.460000001</v>
      </c>
      <c r="D4" s="33"/>
      <c r="E4" s="34"/>
    </row>
    <row r="5" spans="1:5" x14ac:dyDescent="0.25">
      <c r="A5" s="39" t="s">
        <v>73</v>
      </c>
      <c r="B5" s="8" t="s">
        <v>57</v>
      </c>
      <c r="C5" s="35">
        <v>1874135064.2600002</v>
      </c>
    </row>
    <row r="6" spans="1:5" x14ac:dyDescent="0.25">
      <c r="A6" s="39" t="s">
        <v>74</v>
      </c>
      <c r="B6" s="8" t="s">
        <v>3</v>
      </c>
      <c r="C6" s="23">
        <v>445787776.69</v>
      </c>
    </row>
    <row r="7" spans="1:5" x14ac:dyDescent="0.25">
      <c r="A7" s="39" t="s">
        <v>62</v>
      </c>
      <c r="B7" s="8" t="s">
        <v>5</v>
      </c>
      <c r="C7" s="23">
        <v>2477152.14</v>
      </c>
    </row>
    <row r="8" spans="1:5" x14ac:dyDescent="0.25">
      <c r="A8" s="39" t="s">
        <v>59</v>
      </c>
      <c r="B8" s="8" t="s">
        <v>26</v>
      </c>
      <c r="C8" s="23">
        <v>2330064.5699999998</v>
      </c>
    </row>
    <row r="9" spans="1:5" x14ac:dyDescent="0.25">
      <c r="A9" s="39" t="s">
        <v>63</v>
      </c>
      <c r="B9" s="8" t="s">
        <v>4</v>
      </c>
      <c r="C9" s="23">
        <v>75119070.909999996</v>
      </c>
    </row>
    <row r="10" spans="1:5" x14ac:dyDescent="0.25">
      <c r="A10" s="39" t="s">
        <v>64</v>
      </c>
      <c r="B10" s="8" t="s">
        <v>6</v>
      </c>
      <c r="C10" s="23">
        <v>34655656.579999998</v>
      </c>
    </row>
    <row r="11" spans="1:5" x14ac:dyDescent="0.25">
      <c r="A11" s="39" t="s">
        <v>75</v>
      </c>
      <c r="B11" s="8" t="s">
        <v>7</v>
      </c>
      <c r="C11" s="23">
        <v>5271481.67</v>
      </c>
    </row>
    <row r="12" spans="1:5" x14ac:dyDescent="0.25">
      <c r="A12" s="39" t="s">
        <v>27</v>
      </c>
      <c r="B12" s="8" t="s">
        <v>8</v>
      </c>
      <c r="C12" s="23">
        <v>13170774.15</v>
      </c>
    </row>
    <row r="13" spans="1:5" x14ac:dyDescent="0.25">
      <c r="A13" s="39" t="s">
        <v>76</v>
      </c>
      <c r="B13" s="8" t="s">
        <v>9</v>
      </c>
      <c r="C13" s="23">
        <v>96647882.579999983</v>
      </c>
    </row>
    <row r="14" spans="1:5" x14ac:dyDescent="0.25">
      <c r="A14" s="39" t="s">
        <v>28</v>
      </c>
      <c r="B14" s="8" t="s">
        <v>10</v>
      </c>
      <c r="C14" s="23">
        <v>34381474.020000003</v>
      </c>
    </row>
    <row r="15" spans="1:5" x14ac:dyDescent="0.25">
      <c r="A15" s="39" t="s">
        <v>29</v>
      </c>
      <c r="B15" s="8" t="s">
        <v>11</v>
      </c>
      <c r="C15" s="23">
        <v>18119650.370000001</v>
      </c>
    </row>
    <row r="16" spans="1:5" x14ac:dyDescent="0.25">
      <c r="A16" s="39" t="s">
        <v>30</v>
      </c>
      <c r="B16" s="8" t="s">
        <v>12</v>
      </c>
      <c r="C16" s="23">
        <v>46428305.539999999</v>
      </c>
    </row>
    <row r="17" spans="1:8" x14ac:dyDescent="0.25">
      <c r="A17" s="39" t="s">
        <v>65</v>
      </c>
      <c r="B17" s="8" t="s">
        <v>61</v>
      </c>
      <c r="C17" s="23">
        <v>2069894.45</v>
      </c>
    </row>
    <row r="18" spans="1:8" x14ac:dyDescent="0.25">
      <c r="A18" s="39" t="s">
        <v>66</v>
      </c>
      <c r="B18" s="8" t="s">
        <v>35</v>
      </c>
      <c r="C18" s="23">
        <v>7585255.9699999997</v>
      </c>
    </row>
    <row r="19" spans="1:8" x14ac:dyDescent="0.25">
      <c r="A19" s="39" t="s">
        <v>60</v>
      </c>
      <c r="B19" s="8" t="s">
        <v>25</v>
      </c>
      <c r="C19" s="23">
        <v>123168437.26000002</v>
      </c>
    </row>
    <row r="20" spans="1:8" ht="13.8" thickBot="1" x14ac:dyDescent="0.3">
      <c r="A20" s="39" t="s">
        <v>31</v>
      </c>
      <c r="B20" s="8" t="s">
        <v>13</v>
      </c>
      <c r="C20" s="24">
        <v>93374989.930000007</v>
      </c>
      <c r="D20" s="18"/>
    </row>
    <row r="21" spans="1:8" x14ac:dyDescent="0.25">
      <c r="A21" s="10" t="s">
        <v>54</v>
      </c>
      <c r="B21" s="10"/>
      <c r="C21" s="11"/>
      <c r="D21" s="3">
        <f>SUM(C4:C20)</f>
        <v>2897330853.5499997</v>
      </c>
      <c r="E21" s="25">
        <f>ROUND(D21/$D$47,4)-0.0001</f>
        <v>0.67169999999999996</v>
      </c>
    </row>
    <row r="22" spans="1:8" ht="9" customHeight="1" x14ac:dyDescent="0.25">
      <c r="A22" s="8"/>
      <c r="B22" s="8"/>
      <c r="C22" s="12"/>
      <c r="E22" s="25"/>
    </row>
    <row r="23" spans="1:8" x14ac:dyDescent="0.25">
      <c r="A23" s="10" t="s">
        <v>32</v>
      </c>
      <c r="B23" s="8"/>
      <c r="C23" s="12"/>
      <c r="E23" s="25"/>
    </row>
    <row r="24" spans="1:8" x14ac:dyDescent="0.25">
      <c r="A24" s="39" t="s">
        <v>70</v>
      </c>
      <c r="B24" s="8" t="s">
        <v>14</v>
      </c>
      <c r="C24" s="9">
        <v>28854135.949999999</v>
      </c>
      <c r="E24" s="25"/>
    </row>
    <row r="25" spans="1:8" x14ac:dyDescent="0.25">
      <c r="A25" s="39" t="s">
        <v>69</v>
      </c>
      <c r="B25" s="8" t="s">
        <v>51</v>
      </c>
      <c r="C25" s="35">
        <v>47991955.659999996</v>
      </c>
      <c r="E25" s="25"/>
    </row>
    <row r="26" spans="1:8" x14ac:dyDescent="0.25">
      <c r="A26" s="39" t="s">
        <v>67</v>
      </c>
      <c r="B26" s="8" t="s">
        <v>15</v>
      </c>
      <c r="C26" s="35">
        <v>65221674.409999996</v>
      </c>
      <c r="E26" s="25"/>
    </row>
    <row r="27" spans="1:8" ht="13.8" thickBot="1" x14ac:dyDescent="0.3">
      <c r="A27" s="39" t="s">
        <v>68</v>
      </c>
      <c r="B27" s="8" t="s">
        <v>16</v>
      </c>
      <c r="C27" s="24">
        <v>61376106.309999995</v>
      </c>
      <c r="D27" s="18"/>
      <c r="E27" s="25"/>
    </row>
    <row r="28" spans="1:8" x14ac:dyDescent="0.25">
      <c r="A28" s="10" t="s">
        <v>33</v>
      </c>
      <c r="B28" s="8"/>
      <c r="C28" s="12"/>
      <c r="D28" s="3">
        <f>SUM(C24:C27)</f>
        <v>203443872.32999998</v>
      </c>
      <c r="E28" s="25">
        <f>ROUND(D28/$D$47,4)</f>
        <v>4.7199999999999999E-2</v>
      </c>
    </row>
    <row r="29" spans="1:8" ht="8.25" customHeight="1" x14ac:dyDescent="0.25">
      <c r="A29" s="8"/>
      <c r="B29" s="8"/>
      <c r="C29" s="12"/>
      <c r="E29" s="25"/>
    </row>
    <row r="30" spans="1:8" x14ac:dyDescent="0.25">
      <c r="A30" s="10" t="s">
        <v>24</v>
      </c>
      <c r="B30" s="8"/>
      <c r="C30" s="12"/>
      <c r="E30" s="25"/>
    </row>
    <row r="31" spans="1:8" ht="13.8" thickBot="1" x14ac:dyDescent="0.3">
      <c r="A31" s="39" t="s">
        <v>77</v>
      </c>
      <c r="B31" s="8" t="s">
        <v>24</v>
      </c>
      <c r="C31" s="9">
        <v>255635476.61000001</v>
      </c>
      <c r="D31" s="18"/>
      <c r="E31" s="25"/>
    </row>
    <row r="32" spans="1:8" x14ac:dyDescent="0.25">
      <c r="A32" s="10" t="s">
        <v>34</v>
      </c>
      <c r="B32" s="8"/>
      <c r="C32" s="12"/>
      <c r="D32" s="3">
        <f>SUM(C31)</f>
        <v>255635476.61000001</v>
      </c>
      <c r="E32" s="25">
        <f>ROUND(D32/$D$47,4)</f>
        <v>5.9299999999999999E-2</v>
      </c>
      <c r="G32" s="22"/>
      <c r="H32" s="22"/>
    </row>
    <row r="33" spans="1:5" ht="8.25" customHeight="1" x14ac:dyDescent="0.25">
      <c r="A33" s="8"/>
      <c r="B33" s="8"/>
      <c r="C33" s="12"/>
      <c r="E33" s="25"/>
    </row>
    <row r="34" spans="1:5" x14ac:dyDescent="0.25">
      <c r="A34" s="10" t="s">
        <v>37</v>
      </c>
      <c r="B34" s="8"/>
      <c r="C34" s="12"/>
      <c r="E34" s="25"/>
    </row>
    <row r="35" spans="1:5" x14ac:dyDescent="0.25">
      <c r="A35" s="39" t="s">
        <v>40</v>
      </c>
      <c r="B35" s="8" t="s">
        <v>17</v>
      </c>
      <c r="C35" s="9">
        <v>437316130.49000001</v>
      </c>
      <c r="D35" s="16" t="s">
        <v>55</v>
      </c>
      <c r="E35" s="25"/>
    </row>
    <row r="36" spans="1:5" x14ac:dyDescent="0.25">
      <c r="A36" s="39" t="s">
        <v>41</v>
      </c>
      <c r="B36" s="8" t="s">
        <v>18</v>
      </c>
      <c r="C36" s="15">
        <v>195869989.14000002</v>
      </c>
      <c r="D36" s="16" t="s">
        <v>55</v>
      </c>
      <c r="E36" s="25"/>
    </row>
    <row r="37" spans="1:5" ht="13.8" thickBot="1" x14ac:dyDescent="0.3">
      <c r="A37" s="39" t="s">
        <v>36</v>
      </c>
      <c r="B37" s="8" t="s">
        <v>19</v>
      </c>
      <c r="C37" s="38">
        <v>48625796.060000002</v>
      </c>
      <c r="D37" s="19" t="s">
        <v>55</v>
      </c>
      <c r="E37" s="25"/>
    </row>
    <row r="38" spans="1:5" x14ac:dyDescent="0.25">
      <c r="A38" s="10" t="s">
        <v>38</v>
      </c>
      <c r="B38" s="10"/>
      <c r="C38" s="17"/>
      <c r="D38" s="3">
        <f>SUM(C35:C37)</f>
        <v>681811915.69000006</v>
      </c>
      <c r="E38" s="25">
        <f>ROUND(D38/$D$47,4)</f>
        <v>0.15809999999999999</v>
      </c>
    </row>
    <row r="39" spans="1:5" ht="6.75" customHeight="1" x14ac:dyDescent="0.25">
      <c r="A39" s="8"/>
      <c r="B39" s="8"/>
      <c r="C39" s="15"/>
      <c r="E39" s="25"/>
    </row>
    <row r="40" spans="1:5" x14ac:dyDescent="0.25">
      <c r="A40" s="10" t="s">
        <v>50</v>
      </c>
      <c r="B40" s="8"/>
      <c r="C40" s="15"/>
      <c r="E40" s="25"/>
    </row>
    <row r="41" spans="1:5" x14ac:dyDescent="0.25">
      <c r="A41" s="39" t="s">
        <v>0</v>
      </c>
      <c r="B41" s="8" t="s">
        <v>23</v>
      </c>
      <c r="C41" s="9">
        <v>258967828.39999998</v>
      </c>
      <c r="D41" s="16" t="s">
        <v>55</v>
      </c>
      <c r="E41" s="25"/>
    </row>
    <row r="42" spans="1:5" x14ac:dyDescent="0.25">
      <c r="A42" s="39" t="s">
        <v>1</v>
      </c>
      <c r="B42" s="8" t="s">
        <v>22</v>
      </c>
      <c r="C42" s="36">
        <v>253746.49</v>
      </c>
      <c r="D42" s="16" t="s">
        <v>55</v>
      </c>
      <c r="E42" s="25"/>
    </row>
    <row r="43" spans="1:5" x14ac:dyDescent="0.25">
      <c r="A43" s="39" t="s">
        <v>2</v>
      </c>
      <c r="B43" s="8" t="s">
        <v>21</v>
      </c>
      <c r="C43" s="36">
        <v>2097394.19</v>
      </c>
      <c r="D43" s="16" t="s">
        <v>55</v>
      </c>
      <c r="E43" s="25"/>
    </row>
    <row r="44" spans="1:5" ht="13.8" thickBot="1" x14ac:dyDescent="0.3">
      <c r="A44" s="39" t="s">
        <v>78</v>
      </c>
      <c r="B44" s="8" t="s">
        <v>20</v>
      </c>
      <c r="C44" s="37">
        <v>13343585.939999999</v>
      </c>
      <c r="D44" s="19" t="s">
        <v>55</v>
      </c>
      <c r="E44" s="25"/>
    </row>
    <row r="45" spans="1:5" x14ac:dyDescent="0.25">
      <c r="A45" s="4" t="s">
        <v>39</v>
      </c>
      <c r="D45" s="3">
        <f>SUM(C41:C44)</f>
        <v>274662555.01999998</v>
      </c>
      <c r="E45" s="25">
        <f>ROUND(D45/$D$47,4)</f>
        <v>6.3700000000000007E-2</v>
      </c>
    </row>
    <row r="46" spans="1:5" ht="6.75" customHeight="1" x14ac:dyDescent="0.25"/>
    <row r="47" spans="1:5" ht="13.8" thickBot="1" x14ac:dyDescent="0.3">
      <c r="A47" s="4" t="s">
        <v>52</v>
      </c>
      <c r="D47" s="5">
        <f>SUM(D21:D45)</f>
        <v>4312884673.1999998</v>
      </c>
      <c r="E47" s="26">
        <f>SUM(E21:E46)</f>
        <v>1</v>
      </c>
    </row>
    <row r="48" spans="1:5" ht="13.8" thickTop="1" x14ac:dyDescent="0.25"/>
    <row r="49" spans="1:8" x14ac:dyDescent="0.25">
      <c r="A49" s="4" t="s">
        <v>56</v>
      </c>
      <c r="B49" s="4"/>
      <c r="D49" s="3">
        <v>66252338.980000004</v>
      </c>
    </row>
    <row r="51" spans="1:8" x14ac:dyDescent="0.25">
      <c r="A51" s="4" t="s">
        <v>42</v>
      </c>
    </row>
    <row r="52" spans="1:8" x14ac:dyDescent="0.25">
      <c r="A52" s="40" t="s">
        <v>45</v>
      </c>
      <c r="B52" t="s">
        <v>81</v>
      </c>
      <c r="C52" s="2"/>
      <c r="D52" s="9">
        <v>9207498.6499999985</v>
      </c>
      <c r="H52" s="41"/>
    </row>
    <row r="53" spans="1:8" x14ac:dyDescent="0.25">
      <c r="A53" s="40" t="s">
        <v>71</v>
      </c>
      <c r="B53" t="s">
        <v>82</v>
      </c>
      <c r="C53" s="2"/>
      <c r="D53" s="23">
        <v>172518543.50999999</v>
      </c>
      <c r="H53" s="41"/>
    </row>
    <row r="54" spans="1:8" x14ac:dyDescent="0.25">
      <c r="A54" s="40" t="s">
        <v>49</v>
      </c>
      <c r="B54" t="s">
        <v>83</v>
      </c>
      <c r="D54" s="23">
        <v>50221716.050000012</v>
      </c>
      <c r="H54" s="41"/>
    </row>
    <row r="55" spans="1:8" x14ac:dyDescent="0.25">
      <c r="A55" s="40" t="s">
        <v>49</v>
      </c>
      <c r="B55" t="s">
        <v>85</v>
      </c>
      <c r="C55" s="2"/>
      <c r="D55" s="23">
        <v>218301379.37</v>
      </c>
      <c r="H55" s="41"/>
    </row>
    <row r="56" spans="1:8" x14ac:dyDescent="0.25">
      <c r="A56" s="40" t="s">
        <v>46</v>
      </c>
      <c r="B56" t="s">
        <v>84</v>
      </c>
      <c r="C56" s="2"/>
      <c r="D56" s="23">
        <v>12519296.970000001</v>
      </c>
      <c r="H56" s="41"/>
    </row>
    <row r="57" spans="1:8" x14ac:dyDescent="0.25">
      <c r="A57" s="40" t="s">
        <v>47</v>
      </c>
      <c r="B57" t="s">
        <v>86</v>
      </c>
      <c r="C57" s="2"/>
      <c r="D57" s="23">
        <v>9867748.0999999996</v>
      </c>
      <c r="H57" s="41"/>
    </row>
    <row r="58" spans="1:8" x14ac:dyDescent="0.25">
      <c r="A58" s="40" t="s">
        <v>48</v>
      </c>
      <c r="B58" t="s">
        <v>87</v>
      </c>
      <c r="C58" s="2"/>
      <c r="D58" s="23">
        <v>1253578.2</v>
      </c>
      <c r="H58" s="41"/>
    </row>
    <row r="59" spans="1:8" ht="13.8" thickBot="1" x14ac:dyDescent="0.3">
      <c r="A59" s="4" t="s">
        <v>43</v>
      </c>
      <c r="D59" s="5">
        <f>SUM(D52:D58)</f>
        <v>473889760.85000008</v>
      </c>
    </row>
    <row r="60" spans="1:8" ht="13.8" thickTop="1" x14ac:dyDescent="0.25"/>
    <row r="61" spans="1:8" ht="13.8" thickBot="1" x14ac:dyDescent="0.3">
      <c r="A61" s="6" t="s">
        <v>44</v>
      </c>
      <c r="B61" s="13"/>
      <c r="C61" s="14"/>
      <c r="D61" s="7">
        <f>SUM(D47+D49+D59)</f>
        <v>4853026773.0299997</v>
      </c>
      <c r="E61" s="21"/>
    </row>
    <row r="62" spans="1:8" ht="5.25" customHeight="1" x14ac:dyDescent="0.25"/>
    <row r="63" spans="1:8" x14ac:dyDescent="0.25">
      <c r="A63" t="s">
        <v>80</v>
      </c>
    </row>
    <row r="64" spans="1:8" x14ac:dyDescent="0.25">
      <c r="A64" s="42" t="s">
        <v>88</v>
      </c>
    </row>
  </sheetData>
  <mergeCells count="2">
    <mergeCell ref="A1:E1"/>
    <mergeCell ref="A3:B3"/>
  </mergeCells>
  <pageMargins left="0.35" right="0.28000000000000003" top="0.36" bottom="0.19" header="0.17" footer="0.27"/>
  <pageSetup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2016</vt:lpstr>
      <vt:lpstr>'2016'!Print_Area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Elisha Campbell</dc:creator>
  <cp:lastModifiedBy>Jean Cook</cp:lastModifiedBy>
  <cp:lastPrinted>2016-11-17T14:57:25Z</cp:lastPrinted>
  <dcterms:created xsi:type="dcterms:W3CDTF">2005-12-29T16:14:57Z</dcterms:created>
  <dcterms:modified xsi:type="dcterms:W3CDTF">2016-12-02T18:29:47Z</dcterms:modified>
</cp:coreProperties>
</file>