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64" windowHeight="7908" activeTab="0"/>
  </bookViews>
  <sheets>
    <sheet name="Admin cost" sheetId="1" r:id="rId1"/>
  </sheets>
  <definedNames>
    <definedName name="_xlnm.Print_Area" localSheetId="0">'Admin cost'!$A$1:$H$148</definedName>
    <definedName name="_xlnm.Print_Titles" localSheetId="0">'Admin cost'!$1:$1</definedName>
  </definedNames>
  <calcPr fullCalcOnLoad="1"/>
</workbook>
</file>

<file path=xl/sharedStrings.xml><?xml version="1.0" encoding="utf-8"?>
<sst xmlns="http://schemas.openxmlformats.org/spreadsheetml/2006/main" count="154" uniqueCount="154">
  <si>
    <t>NATCHEZ</t>
  </si>
  <si>
    <t>ALCORN</t>
  </si>
  <si>
    <t>CORINTH</t>
  </si>
  <si>
    <t>AMITE</t>
  </si>
  <si>
    <t>ATTALA</t>
  </si>
  <si>
    <t>KOSCIUSKO</t>
  </si>
  <si>
    <t>BENTON</t>
  </si>
  <si>
    <t>CLEVELAND</t>
  </si>
  <si>
    <t>CALHOUN</t>
  </si>
  <si>
    <t>CARROLL</t>
  </si>
  <si>
    <t>CHICKASAW</t>
  </si>
  <si>
    <t>HOUSTON</t>
  </si>
  <si>
    <t>OKOLONA</t>
  </si>
  <si>
    <t>CHOCTAW</t>
  </si>
  <si>
    <t>CLAIBORNE</t>
  </si>
  <si>
    <t>ENTERPRISE</t>
  </si>
  <si>
    <t>QUITMAN</t>
  </si>
  <si>
    <t>COAHOMA</t>
  </si>
  <si>
    <t>COAHOMA AHS</t>
  </si>
  <si>
    <t>CLARKSDALE</t>
  </si>
  <si>
    <t>COPIAH</t>
  </si>
  <si>
    <t>HAZLEHURST</t>
  </si>
  <si>
    <t>COVINGTON</t>
  </si>
  <si>
    <t>DESOTO</t>
  </si>
  <si>
    <t>FORREST</t>
  </si>
  <si>
    <t>FORREST AHS</t>
  </si>
  <si>
    <t>HATTIESBURG</t>
  </si>
  <si>
    <t>PETAL</t>
  </si>
  <si>
    <t>FRANKLIN</t>
  </si>
  <si>
    <t>GEORGE</t>
  </si>
  <si>
    <t>GREENE</t>
  </si>
  <si>
    <t>GRENADA</t>
  </si>
  <si>
    <t>HANCOCK</t>
  </si>
  <si>
    <t>BAY ST LOUIS</t>
  </si>
  <si>
    <t>HARRISON</t>
  </si>
  <si>
    <t>BILOXI</t>
  </si>
  <si>
    <t>GULFPORT</t>
  </si>
  <si>
    <t>LONG BEACH</t>
  </si>
  <si>
    <t>PASS CHRISTIAN</t>
  </si>
  <si>
    <t>HINDS</t>
  </si>
  <si>
    <t>JACKSON PUBLIC</t>
  </si>
  <si>
    <t>CLINTON</t>
  </si>
  <si>
    <t>HOLMES</t>
  </si>
  <si>
    <t>DURANT</t>
  </si>
  <si>
    <t>HUMPHREYS</t>
  </si>
  <si>
    <t>ITAWAMBA</t>
  </si>
  <si>
    <t>JACKSON</t>
  </si>
  <si>
    <t>MOSS POINT</t>
  </si>
  <si>
    <t>OCEAN SPRINGS</t>
  </si>
  <si>
    <t>PASCAGOULA</t>
  </si>
  <si>
    <t>EAST JASPER</t>
  </si>
  <si>
    <t>WEST JASPER</t>
  </si>
  <si>
    <t>JEFFERSON</t>
  </si>
  <si>
    <t>JEFFERSON DAVIS</t>
  </si>
  <si>
    <t>JONES</t>
  </si>
  <si>
    <t>LAUREL</t>
  </si>
  <si>
    <t>KEMPER</t>
  </si>
  <si>
    <t>LAFAYETTE</t>
  </si>
  <si>
    <t>OXFORD</t>
  </si>
  <si>
    <t>LAMAR</t>
  </si>
  <si>
    <t>LUMBERTON</t>
  </si>
  <si>
    <t>LAUDERDALE</t>
  </si>
  <si>
    <t>MERIDIAN</t>
  </si>
  <si>
    <t>LAWRENCE</t>
  </si>
  <si>
    <t>LEAKE</t>
  </si>
  <si>
    <t>LEE</t>
  </si>
  <si>
    <t>NETTLETON</t>
  </si>
  <si>
    <t>TUPELO</t>
  </si>
  <si>
    <t>LEFLORE</t>
  </si>
  <si>
    <t>GREENWOOD</t>
  </si>
  <si>
    <t>LINCOLN</t>
  </si>
  <si>
    <t>BROOKHAVEN</t>
  </si>
  <si>
    <t>LOWNDES</t>
  </si>
  <si>
    <t>COLUMBUS</t>
  </si>
  <si>
    <t>MADISON</t>
  </si>
  <si>
    <t>CANTON</t>
  </si>
  <si>
    <t>MARION</t>
  </si>
  <si>
    <t>COLUMBIA</t>
  </si>
  <si>
    <t>MARSHALL</t>
  </si>
  <si>
    <t>HOLLY SPRINGS</t>
  </si>
  <si>
    <t>MONROE</t>
  </si>
  <si>
    <t>ABERDEEN</t>
  </si>
  <si>
    <t>AMORY</t>
  </si>
  <si>
    <t>MONTGOMERY</t>
  </si>
  <si>
    <t>WINONA</t>
  </si>
  <si>
    <t>NESHOBA</t>
  </si>
  <si>
    <t>PHILADELPHIA</t>
  </si>
  <si>
    <t>NEWTON COUNTY</t>
  </si>
  <si>
    <t>NEWTON PUBLIC</t>
  </si>
  <si>
    <t>UNION PUBLIC</t>
  </si>
  <si>
    <t>NOXUBEE</t>
  </si>
  <si>
    <t>NORTH PANOLA</t>
  </si>
  <si>
    <t>SOUTH PANOLA</t>
  </si>
  <si>
    <t>PEARL RIVER</t>
  </si>
  <si>
    <t>PICAYUNE</t>
  </si>
  <si>
    <t>POPLARVILLE</t>
  </si>
  <si>
    <t>PERRY</t>
  </si>
  <si>
    <t>RICHTON</t>
  </si>
  <si>
    <t>NORTH PIKE</t>
  </si>
  <si>
    <t>SOUTH PIKE</t>
  </si>
  <si>
    <t>MCCOMB</t>
  </si>
  <si>
    <t>PONTOTOC COUNTY</t>
  </si>
  <si>
    <t>PONTOTOC CITY</t>
  </si>
  <si>
    <t>PRENTISS</t>
  </si>
  <si>
    <t>BALDWYN</t>
  </si>
  <si>
    <t>BOONEVILLE</t>
  </si>
  <si>
    <t>QUITMAN COUNTY</t>
  </si>
  <si>
    <t>RANKIN</t>
  </si>
  <si>
    <t>PEARL</t>
  </si>
  <si>
    <t>SCOTT</t>
  </si>
  <si>
    <t>FOREST</t>
  </si>
  <si>
    <t>SOUTH DELTA</t>
  </si>
  <si>
    <t>SIMPSON</t>
  </si>
  <si>
    <t>SMITH</t>
  </si>
  <si>
    <t>STONE</t>
  </si>
  <si>
    <t>EAST TALLAHATCHIE</t>
  </si>
  <si>
    <t>WEST TALLAHATCHIE</t>
  </si>
  <si>
    <t>TATE</t>
  </si>
  <si>
    <t>SENATOBIA</t>
  </si>
  <si>
    <t>NORTH TIPPAH</t>
  </si>
  <si>
    <t>SOUTH TIPPAH</t>
  </si>
  <si>
    <t>TISHOMINGO</t>
  </si>
  <si>
    <t>TUNICA</t>
  </si>
  <si>
    <t>UNION COUNTY</t>
  </si>
  <si>
    <t>NEW ALBANY</t>
  </si>
  <si>
    <t>WALTHALL</t>
  </si>
  <si>
    <t>VICKSBURG-WARREN</t>
  </si>
  <si>
    <t>HOLLANDALE</t>
  </si>
  <si>
    <t>LELAND</t>
  </si>
  <si>
    <t>WESTERN LINE</t>
  </si>
  <si>
    <t>GREENVILLE</t>
  </si>
  <si>
    <t>WAYNE</t>
  </si>
  <si>
    <t>WEBSTER</t>
  </si>
  <si>
    <t>WILKINSON</t>
  </si>
  <si>
    <t>LOUISVILLE</t>
  </si>
  <si>
    <t>COFFEEVILLE</t>
  </si>
  <si>
    <t>WATER VALLEY</t>
  </si>
  <si>
    <t>YAZOO</t>
  </si>
  <si>
    <t>YAZOO CITY</t>
  </si>
  <si>
    <t>STATEWIDE</t>
  </si>
  <si>
    <t>DISTRICT NUMBER</t>
  </si>
  <si>
    <t>DISTRICT NAME</t>
  </si>
  <si>
    <t>CAP 4% PLUS 150,000</t>
  </si>
  <si>
    <t>PERCENT OF TOTAL CURRENT OPERATIONS</t>
  </si>
  <si>
    <t>OVER (UNDER)                  CAP</t>
  </si>
  <si>
    <t>PERCENT RANK 
(L TO H)</t>
  </si>
  <si>
    <t>WEST BOLIVAR CONSOLIDATED</t>
  </si>
  <si>
    <t>NORTH BOLIVAR CONSOLIDATED</t>
  </si>
  <si>
    <t>SUNFLOWER CONSOLIDATED</t>
  </si>
  <si>
    <t>WEST POINTCONSOLIDATED</t>
  </si>
  <si>
    <t>STARKVILLE OKTIBBEHA</t>
  </si>
  <si>
    <t>2015-16 DISTRICT ADMINISTRATION</t>
  </si>
  <si>
    <t>2015-16
TOTAL CURRENT OPERATIONS              (All Funds - Functions          1000-3999)</t>
  </si>
  <si>
    <t>Note: Financial data was not submitted by the Charter Schools and therefore not represented on the report.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</si>
</sst>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&quot;$&quot;#,##0.00"/>
    <numFmt numFmtId="166" formatCode="0000"/>
    <numFmt numFmtId="167" formatCode="0.000%"/>
    <numFmt numFmtId="168" formatCode="0.0000%"/>
    <numFmt numFmtId="169" formatCode="0.00000%"/>
    <numFmt numFmtId="170" formatCode="0.000000%"/>
    <numFmt numFmtId="171" formatCode="0.0000000%"/>
    <numFmt numFmtId="172" formatCode="0.00000000%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0" fontId="0" fillId="33" borderId="7" applyNumberFormat="0" applyFont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4" fontId="0" fillId="2" borderId="0" xfId="42" applyNumberFormat="1" applyFont="1" applyFill="1">
      <alignment/>
      <protection/>
    </xf>
    <xf numFmtId="40" fontId="0" fillId="2" borderId="0" xfId="42" applyNumberFormat="1" applyFont="1" applyFill="1">
      <alignment/>
      <protection/>
    </xf>
    <xf numFmtId="0" fontId="0" fillId="2" borderId="0" xfId="0" applyFont="1" applyFill="1" applyAlignment="1">
      <alignment horizontal="center"/>
    </xf>
    <xf numFmtId="0" fontId="3" fillId="2" borderId="10" xfId="0" applyFont="1" applyFill="1" applyBorder="1" applyAlignment="1">
      <alignment/>
    </xf>
    <xf numFmtId="166" fontId="3" fillId="2" borderId="10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/>
    </xf>
    <xf numFmtId="10" fontId="3" fillId="0" borderId="10" xfId="42" applyNumberFormat="1" applyFont="1" applyFill="1" applyBorder="1">
      <alignment/>
      <protection/>
    </xf>
    <xf numFmtId="40" fontId="3" fillId="0" borderId="10" xfId="42" applyNumberFormat="1" applyFont="1" applyFill="1" applyBorder="1">
      <alignment/>
      <protection/>
    </xf>
    <xf numFmtId="44" fontId="3" fillId="0" borderId="10" xfId="43" applyNumberFormat="1" applyFont="1" applyFill="1" applyBorder="1">
      <alignment/>
      <protection/>
    </xf>
    <xf numFmtId="4" fontId="3" fillId="0" borderId="10" xfId="42" applyNumberFormat="1" applyFont="1" applyFill="1" applyBorder="1">
      <alignment/>
      <protection/>
    </xf>
    <xf numFmtId="44" fontId="7" fillId="0" borderId="11" xfId="0" applyNumberFormat="1" applyFont="1" applyFill="1" applyBorder="1" applyAlignment="1">
      <alignment horizontal="right"/>
    </xf>
    <xf numFmtId="44" fontId="7" fillId="0" borderId="10" xfId="0" applyNumberFormat="1" applyFont="1" applyFill="1" applyBorder="1" applyAlignment="1">
      <alignment horizontal="right"/>
    </xf>
    <xf numFmtId="44" fontId="0" fillId="0" borderId="10" xfId="0" applyNumberForma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44" fontId="6" fillId="0" borderId="10" xfId="43" applyNumberFormat="1" applyFont="1" applyFill="1" applyBorder="1">
      <alignment/>
      <protection/>
    </xf>
    <xf numFmtId="10" fontId="6" fillId="0" borderId="10" xfId="42" applyNumberFormat="1" applyFont="1" applyFill="1" applyBorder="1">
      <alignment/>
      <protection/>
    </xf>
    <xf numFmtId="40" fontId="42" fillId="34" borderId="12" xfId="42" applyNumberFormat="1" applyFont="1" applyFill="1" applyBorder="1" applyAlignment="1">
      <alignment horizontal="center" wrapText="1"/>
      <protection/>
    </xf>
    <xf numFmtId="0" fontId="42" fillId="34" borderId="12" xfId="0" applyFont="1" applyFill="1" applyBorder="1" applyAlignment="1">
      <alignment horizontal="center" wrapText="1"/>
    </xf>
    <xf numFmtId="0" fontId="42" fillId="34" borderId="12" xfId="42" applyFont="1" applyFill="1" applyBorder="1" applyAlignment="1">
      <alignment horizontal="center" wrapText="1"/>
      <protection/>
    </xf>
    <xf numFmtId="4" fontId="42" fillId="34" borderId="12" xfId="42" applyNumberFormat="1" applyFont="1" applyFill="1" applyBorder="1" applyAlignment="1">
      <alignment horizontal="center" wrapText="1"/>
      <protection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2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8"/>
  <sheetViews>
    <sheetView tabSelected="1" workbookViewId="0" topLeftCell="A127">
      <selection activeCell="A148" sqref="A148"/>
    </sheetView>
  </sheetViews>
  <sheetFormatPr defaultColWidth="9.140625" defaultRowHeight="12.75"/>
  <cols>
    <col min="1" max="1" width="14.8515625" style="4" customWidth="1"/>
    <col min="2" max="2" width="28.7109375" style="1" customWidth="1"/>
    <col min="3" max="3" width="21.28125" style="2" customWidth="1"/>
    <col min="4" max="4" width="19.28125" style="1" customWidth="1"/>
    <col min="5" max="5" width="20.421875" style="1" customWidth="1"/>
    <col min="6" max="6" width="15.7109375" style="1" customWidth="1"/>
    <col min="7" max="7" width="14.421875" style="3" customWidth="1"/>
    <col min="8" max="8" width="9.57421875" style="4" customWidth="1"/>
  </cols>
  <sheetData>
    <row r="1" spans="1:8" ht="69" customHeight="1">
      <c r="A1" s="19" t="s">
        <v>140</v>
      </c>
      <c r="B1" s="20" t="s">
        <v>141</v>
      </c>
      <c r="C1" s="21" t="s">
        <v>152</v>
      </c>
      <c r="D1" s="20" t="s">
        <v>142</v>
      </c>
      <c r="E1" s="21" t="s">
        <v>151</v>
      </c>
      <c r="F1" s="20" t="s">
        <v>143</v>
      </c>
      <c r="G1" s="18" t="s">
        <v>144</v>
      </c>
      <c r="H1" s="20" t="s">
        <v>145</v>
      </c>
    </row>
    <row r="2" spans="1:8" ht="12.75">
      <c r="A2" s="6">
        <v>4820</v>
      </c>
      <c r="B2" s="5" t="s">
        <v>81</v>
      </c>
      <c r="C2" s="12">
        <v>15194274.98</v>
      </c>
      <c r="D2" s="10">
        <f aca="true" t="shared" si="0" ref="D2:D33">SUM(C2*0.04+150000)</f>
        <v>757770.9992000001</v>
      </c>
      <c r="E2" s="14">
        <v>756436.25</v>
      </c>
      <c r="F2" s="8">
        <f aca="true" t="shared" si="1" ref="F2:F33">ROUND(E2/C2,6)</f>
        <v>0.049784</v>
      </c>
      <c r="G2" s="9">
        <f aca="true" t="shared" si="2" ref="G2:G33">SUM(E2-D2)</f>
        <v>-1334.7492000000784</v>
      </c>
      <c r="H2" s="15">
        <f aca="true" t="shared" si="3" ref="H2:H33">RANK(F2,$F$2:$F$145,1)</f>
        <v>106</v>
      </c>
    </row>
    <row r="3" spans="1:8" ht="12.75">
      <c r="A3" s="6">
        <v>200</v>
      </c>
      <c r="B3" s="5" t="s">
        <v>1</v>
      </c>
      <c r="C3" s="12">
        <v>28622584.78</v>
      </c>
      <c r="D3" s="10">
        <f t="shared" si="0"/>
        <v>1294903.3912000002</v>
      </c>
      <c r="E3" s="14">
        <v>572925.95</v>
      </c>
      <c r="F3" s="8">
        <f t="shared" si="1"/>
        <v>0.020017</v>
      </c>
      <c r="G3" s="9">
        <f t="shared" si="2"/>
        <v>-721977.4412000002</v>
      </c>
      <c r="H3" s="15">
        <f t="shared" si="3"/>
        <v>6</v>
      </c>
    </row>
    <row r="4" spans="1:8" ht="12.75">
      <c r="A4" s="6">
        <v>300</v>
      </c>
      <c r="B4" s="5" t="s">
        <v>3</v>
      </c>
      <c r="C4" s="12">
        <v>14282948.96</v>
      </c>
      <c r="D4" s="10">
        <f t="shared" si="0"/>
        <v>721317.9584</v>
      </c>
      <c r="E4" s="14">
        <v>531465.4</v>
      </c>
      <c r="F4" s="8">
        <f t="shared" si="1"/>
        <v>0.03721</v>
      </c>
      <c r="G4" s="9">
        <f t="shared" si="2"/>
        <v>-189852.55839999998</v>
      </c>
      <c r="H4" s="15">
        <f t="shared" si="3"/>
        <v>63</v>
      </c>
    </row>
    <row r="5" spans="1:8" ht="12.75">
      <c r="A5" s="6">
        <v>4821</v>
      </c>
      <c r="B5" s="5" t="s">
        <v>82</v>
      </c>
      <c r="C5" s="12">
        <v>13448094.23</v>
      </c>
      <c r="D5" s="10">
        <f t="shared" si="0"/>
        <v>687923.7692</v>
      </c>
      <c r="E5" s="14">
        <v>679999.9099999999</v>
      </c>
      <c r="F5" s="8">
        <f t="shared" si="1"/>
        <v>0.050565</v>
      </c>
      <c r="G5" s="9">
        <f t="shared" si="2"/>
        <v>-7923.859200000064</v>
      </c>
      <c r="H5" s="15">
        <f t="shared" si="3"/>
        <v>110</v>
      </c>
    </row>
    <row r="6" spans="1:8" ht="12.75">
      <c r="A6" s="6">
        <v>400</v>
      </c>
      <c r="B6" s="5" t="s">
        <v>4</v>
      </c>
      <c r="C6" s="12">
        <v>12011184.7</v>
      </c>
      <c r="D6" s="10">
        <f t="shared" si="0"/>
        <v>630447.388</v>
      </c>
      <c r="E6" s="14">
        <v>690945.88</v>
      </c>
      <c r="F6" s="8">
        <f t="shared" si="1"/>
        <v>0.057525</v>
      </c>
      <c r="G6" s="9">
        <f t="shared" si="2"/>
        <v>60498.49199999997</v>
      </c>
      <c r="H6" s="15">
        <f t="shared" si="3"/>
        <v>124</v>
      </c>
    </row>
    <row r="7" spans="1:8" ht="12.75">
      <c r="A7" s="6">
        <v>5920</v>
      </c>
      <c r="B7" s="5" t="s">
        <v>104</v>
      </c>
      <c r="C7" s="12">
        <v>8171384.86</v>
      </c>
      <c r="D7" s="10">
        <f t="shared" si="0"/>
        <v>476855.39440000005</v>
      </c>
      <c r="E7" s="14">
        <v>407376.48000000004</v>
      </c>
      <c r="F7" s="8">
        <f t="shared" si="1"/>
        <v>0.049854</v>
      </c>
      <c r="G7" s="9">
        <f t="shared" si="2"/>
        <v>-69478.91440000001</v>
      </c>
      <c r="H7" s="15">
        <f t="shared" si="3"/>
        <v>107</v>
      </c>
    </row>
    <row r="8" spans="1:8" ht="12.75">
      <c r="A8" s="6">
        <v>2320</v>
      </c>
      <c r="B8" s="5" t="s">
        <v>33</v>
      </c>
      <c r="C8" s="12">
        <v>20194571.58</v>
      </c>
      <c r="D8" s="10">
        <f t="shared" si="0"/>
        <v>957782.8631999999</v>
      </c>
      <c r="E8" s="14">
        <v>944968.15</v>
      </c>
      <c r="F8" s="8">
        <f t="shared" si="1"/>
        <v>0.046793</v>
      </c>
      <c r="G8" s="9">
        <f t="shared" si="2"/>
        <v>-12814.713199999882</v>
      </c>
      <c r="H8" s="15">
        <f t="shared" si="3"/>
        <v>97</v>
      </c>
    </row>
    <row r="9" spans="1:8" ht="12.75">
      <c r="A9" s="6">
        <v>500</v>
      </c>
      <c r="B9" s="5" t="s">
        <v>6</v>
      </c>
      <c r="C9" s="12">
        <v>11578432.35</v>
      </c>
      <c r="D9" s="10">
        <f t="shared" si="0"/>
        <v>613137.294</v>
      </c>
      <c r="E9" s="14">
        <v>484813.08</v>
      </c>
      <c r="F9" s="8">
        <f t="shared" si="1"/>
        <v>0.041872</v>
      </c>
      <c r="G9" s="9">
        <f t="shared" si="2"/>
        <v>-128324.21399999998</v>
      </c>
      <c r="H9" s="15">
        <f t="shared" si="3"/>
        <v>82</v>
      </c>
    </row>
    <row r="10" spans="1:8" ht="12.75">
      <c r="A10" s="6">
        <v>2420</v>
      </c>
      <c r="B10" s="5" t="s">
        <v>35</v>
      </c>
      <c r="C10" s="12">
        <v>56822593.55</v>
      </c>
      <c r="D10" s="10">
        <f t="shared" si="0"/>
        <v>2422903.742</v>
      </c>
      <c r="E10" s="14">
        <v>1400325.4300000002</v>
      </c>
      <c r="F10" s="8">
        <f t="shared" si="1"/>
        <v>0.024644</v>
      </c>
      <c r="G10" s="9">
        <f t="shared" si="2"/>
        <v>-1022578.3119999999</v>
      </c>
      <c r="H10" s="15">
        <f t="shared" si="3"/>
        <v>14</v>
      </c>
    </row>
    <row r="11" spans="1:8" ht="12.75">
      <c r="A11" s="6">
        <v>5921</v>
      </c>
      <c r="B11" s="5" t="s">
        <v>105</v>
      </c>
      <c r="C11" s="12">
        <v>11055309.56</v>
      </c>
      <c r="D11" s="10">
        <f t="shared" si="0"/>
        <v>592212.3824</v>
      </c>
      <c r="E11" s="14">
        <v>487573.89</v>
      </c>
      <c r="F11" s="8">
        <f t="shared" si="1"/>
        <v>0.044103</v>
      </c>
      <c r="G11" s="9">
        <f t="shared" si="2"/>
        <v>-104638.49239999999</v>
      </c>
      <c r="H11" s="15">
        <f t="shared" si="3"/>
        <v>90</v>
      </c>
    </row>
    <row r="12" spans="1:8" ht="12.75">
      <c r="A12" s="6">
        <v>4320</v>
      </c>
      <c r="B12" s="5" t="s">
        <v>71</v>
      </c>
      <c r="C12" s="12">
        <v>27013492.65</v>
      </c>
      <c r="D12" s="10">
        <f t="shared" si="0"/>
        <v>1230539.706</v>
      </c>
      <c r="E12" s="14">
        <v>1572853.56</v>
      </c>
      <c r="F12" s="8">
        <f t="shared" si="1"/>
        <v>0.058225</v>
      </c>
      <c r="G12" s="9">
        <f t="shared" si="2"/>
        <v>342313.85400000005</v>
      </c>
      <c r="H12" s="15">
        <f t="shared" si="3"/>
        <v>125</v>
      </c>
    </row>
    <row r="13" spans="1:8" ht="12.75">
      <c r="A13" s="6">
        <v>700</v>
      </c>
      <c r="B13" s="5" t="s">
        <v>8</v>
      </c>
      <c r="C13" s="12">
        <v>21094217.11</v>
      </c>
      <c r="D13" s="10">
        <f t="shared" si="0"/>
        <v>993768.6844</v>
      </c>
      <c r="E13" s="14">
        <v>912391.96</v>
      </c>
      <c r="F13" s="8">
        <f t="shared" si="1"/>
        <v>0.043253</v>
      </c>
      <c r="G13" s="9">
        <f t="shared" si="2"/>
        <v>-81376.72440000006</v>
      </c>
      <c r="H13" s="15">
        <f t="shared" si="3"/>
        <v>86</v>
      </c>
    </row>
    <row r="14" spans="1:8" ht="12.75">
      <c r="A14" s="6">
        <v>4520</v>
      </c>
      <c r="B14" s="5" t="s">
        <v>75</v>
      </c>
      <c r="C14" s="12">
        <v>35477726.88</v>
      </c>
      <c r="D14" s="10">
        <f t="shared" si="0"/>
        <v>1569109.0752</v>
      </c>
      <c r="E14" s="14">
        <v>1194170.84</v>
      </c>
      <c r="F14" s="8">
        <f t="shared" si="1"/>
        <v>0.03366</v>
      </c>
      <c r="G14" s="9">
        <f t="shared" si="2"/>
        <v>-374938.2352</v>
      </c>
      <c r="H14" s="15">
        <f t="shared" si="3"/>
        <v>48</v>
      </c>
    </row>
    <row r="15" spans="1:8" ht="12.75">
      <c r="A15" s="6">
        <v>800</v>
      </c>
      <c r="B15" s="5" t="s">
        <v>9</v>
      </c>
      <c r="C15" s="12">
        <v>9364614.72</v>
      </c>
      <c r="D15" s="10">
        <f t="shared" si="0"/>
        <v>524584.5888</v>
      </c>
      <c r="E15" s="14">
        <v>382229.68000000005</v>
      </c>
      <c r="F15" s="8">
        <f t="shared" si="1"/>
        <v>0.040816</v>
      </c>
      <c r="G15" s="9">
        <f t="shared" si="2"/>
        <v>-142354.90879999998</v>
      </c>
      <c r="H15" s="15">
        <f t="shared" si="3"/>
        <v>77</v>
      </c>
    </row>
    <row r="16" spans="1:8" ht="12.75">
      <c r="A16" s="6">
        <v>900</v>
      </c>
      <c r="B16" s="5" t="s">
        <v>10</v>
      </c>
      <c r="C16" s="12">
        <v>4425512.2</v>
      </c>
      <c r="D16" s="10">
        <f t="shared" si="0"/>
        <v>327020.488</v>
      </c>
      <c r="E16" s="14">
        <v>264580.5</v>
      </c>
      <c r="F16" s="8">
        <f t="shared" si="1"/>
        <v>0.059785</v>
      </c>
      <c r="G16" s="9">
        <f t="shared" si="2"/>
        <v>-62439.98800000001</v>
      </c>
      <c r="H16" s="15">
        <f t="shared" si="3"/>
        <v>129</v>
      </c>
    </row>
    <row r="17" spans="1:8" ht="12.75">
      <c r="A17" s="6">
        <v>1000</v>
      </c>
      <c r="B17" s="5" t="s">
        <v>13</v>
      </c>
      <c r="C17" s="12">
        <v>15953711.7</v>
      </c>
      <c r="D17" s="10">
        <f t="shared" si="0"/>
        <v>788148.468</v>
      </c>
      <c r="E17" s="14">
        <v>657726.84</v>
      </c>
      <c r="F17" s="8">
        <f t="shared" si="1"/>
        <v>0.041227</v>
      </c>
      <c r="G17" s="9">
        <f t="shared" si="2"/>
        <v>-130421.62800000003</v>
      </c>
      <c r="H17" s="15">
        <f t="shared" si="3"/>
        <v>79</v>
      </c>
    </row>
    <row r="18" spans="1:8" ht="12.75">
      <c r="A18" s="6">
        <v>1100</v>
      </c>
      <c r="B18" s="5" t="s">
        <v>14</v>
      </c>
      <c r="C18" s="12">
        <v>16619348.41</v>
      </c>
      <c r="D18" s="10">
        <f t="shared" si="0"/>
        <v>814773.9364</v>
      </c>
      <c r="E18" s="14">
        <v>607717.98</v>
      </c>
      <c r="F18" s="8">
        <f t="shared" si="1"/>
        <v>0.036567</v>
      </c>
      <c r="G18" s="9">
        <f t="shared" si="2"/>
        <v>-207055.95640000002</v>
      </c>
      <c r="H18" s="15">
        <f t="shared" si="3"/>
        <v>58</v>
      </c>
    </row>
    <row r="19" spans="1:8" ht="12.75">
      <c r="A19" s="6">
        <v>1420</v>
      </c>
      <c r="B19" s="5" t="s">
        <v>19</v>
      </c>
      <c r="C19" s="12">
        <v>29319348.48</v>
      </c>
      <c r="D19" s="10">
        <f t="shared" si="0"/>
        <v>1322773.9392000001</v>
      </c>
      <c r="E19" s="14">
        <v>1792189.15</v>
      </c>
      <c r="F19" s="8">
        <f t="shared" si="1"/>
        <v>0.061126</v>
      </c>
      <c r="G19" s="9">
        <f t="shared" si="2"/>
        <v>469415.21079999977</v>
      </c>
      <c r="H19" s="15">
        <f t="shared" si="3"/>
        <v>130</v>
      </c>
    </row>
    <row r="20" spans="1:8" ht="12.75">
      <c r="A20" s="6">
        <v>614</v>
      </c>
      <c r="B20" s="5" t="s">
        <v>7</v>
      </c>
      <c r="C20" s="12">
        <v>33995060.26</v>
      </c>
      <c r="D20" s="10">
        <f t="shared" si="0"/>
        <v>1509802.4104</v>
      </c>
      <c r="E20" s="14">
        <v>1123831.61</v>
      </c>
      <c r="F20" s="8">
        <f t="shared" si="1"/>
        <v>0.033059</v>
      </c>
      <c r="G20" s="9">
        <f t="shared" si="2"/>
        <v>-385970.80039999983</v>
      </c>
      <c r="H20" s="15">
        <f t="shared" si="3"/>
        <v>45</v>
      </c>
    </row>
    <row r="21" spans="1:8" ht="12.75">
      <c r="A21" s="6">
        <v>2521</v>
      </c>
      <c r="B21" s="22" t="s">
        <v>41</v>
      </c>
      <c r="C21" s="13">
        <v>42914703.66</v>
      </c>
      <c r="D21" s="10">
        <f t="shared" si="0"/>
        <v>1866588.1464</v>
      </c>
      <c r="E21" s="14">
        <v>1358865.39</v>
      </c>
      <c r="F21" s="8">
        <f t="shared" si="1"/>
        <v>0.031664</v>
      </c>
      <c r="G21" s="9">
        <f t="shared" si="2"/>
        <v>-507722.7564000001</v>
      </c>
      <c r="H21" s="15">
        <f t="shared" si="3"/>
        <v>38</v>
      </c>
    </row>
    <row r="22" spans="1:8" ht="12.75">
      <c r="A22" s="6">
        <v>1400</v>
      </c>
      <c r="B22" s="5" t="s">
        <v>17</v>
      </c>
      <c r="C22" s="12">
        <v>16650256.54</v>
      </c>
      <c r="D22" s="10">
        <f t="shared" si="0"/>
        <v>816010.2616</v>
      </c>
      <c r="E22" s="14">
        <v>634543.38</v>
      </c>
      <c r="F22" s="8">
        <f t="shared" si="1"/>
        <v>0.03811</v>
      </c>
      <c r="G22" s="9">
        <f t="shared" si="2"/>
        <v>-181466.88159999996</v>
      </c>
      <c r="H22" s="15">
        <f t="shared" si="3"/>
        <v>66</v>
      </c>
    </row>
    <row r="23" spans="1:8" ht="12.75">
      <c r="A23" s="6">
        <v>1402</v>
      </c>
      <c r="B23" s="5" t="s">
        <v>18</v>
      </c>
      <c r="C23" s="12">
        <v>3281942.63</v>
      </c>
      <c r="D23" s="10">
        <f t="shared" si="0"/>
        <v>281277.70519999997</v>
      </c>
      <c r="E23" s="14">
        <v>59727.649999999994</v>
      </c>
      <c r="F23" s="8">
        <f t="shared" si="1"/>
        <v>0.018199</v>
      </c>
      <c r="G23" s="9">
        <f t="shared" si="2"/>
        <v>-221550.05519999997</v>
      </c>
      <c r="H23" s="15">
        <f t="shared" si="3"/>
        <v>3</v>
      </c>
    </row>
    <row r="24" spans="1:8" ht="12.75">
      <c r="A24" s="6">
        <v>8111</v>
      </c>
      <c r="B24" s="5" t="s">
        <v>135</v>
      </c>
      <c r="C24" s="12">
        <v>6095828.04</v>
      </c>
      <c r="D24" s="10">
        <f t="shared" si="0"/>
        <v>393833.1216</v>
      </c>
      <c r="E24" s="14">
        <v>483681.74</v>
      </c>
      <c r="F24" s="8">
        <f t="shared" si="1"/>
        <v>0.079346</v>
      </c>
      <c r="G24" s="9">
        <f t="shared" si="2"/>
        <v>89848.61839999998</v>
      </c>
      <c r="H24" s="15">
        <f t="shared" si="3"/>
        <v>142</v>
      </c>
    </row>
    <row r="25" spans="1:8" ht="12.75">
      <c r="A25" s="6">
        <v>4620</v>
      </c>
      <c r="B25" s="5" t="s">
        <v>77</v>
      </c>
      <c r="C25" s="12">
        <v>16112370.97</v>
      </c>
      <c r="D25" s="10">
        <f t="shared" si="0"/>
        <v>794494.8388</v>
      </c>
      <c r="E25" s="14">
        <v>785879.14</v>
      </c>
      <c r="F25" s="8">
        <f t="shared" si="1"/>
        <v>0.048775</v>
      </c>
      <c r="G25" s="9">
        <f t="shared" si="2"/>
        <v>-8615.698800000013</v>
      </c>
      <c r="H25" s="15">
        <f t="shared" si="3"/>
        <v>101</v>
      </c>
    </row>
    <row r="26" spans="1:8" ht="12.75">
      <c r="A26" s="6">
        <v>4420</v>
      </c>
      <c r="B26" s="5" t="s">
        <v>73</v>
      </c>
      <c r="C26" s="12">
        <v>40784998.6</v>
      </c>
      <c r="D26" s="10">
        <f t="shared" si="0"/>
        <v>1781399.9440000001</v>
      </c>
      <c r="E26" s="14">
        <v>1049328.42</v>
      </c>
      <c r="F26" s="8">
        <f t="shared" si="1"/>
        <v>0.025728</v>
      </c>
      <c r="G26" s="9">
        <f t="shared" si="2"/>
        <v>-732071.5240000002</v>
      </c>
      <c r="H26" s="15">
        <f t="shared" si="3"/>
        <v>22</v>
      </c>
    </row>
    <row r="27" spans="1:8" ht="12.75">
      <c r="A27" s="6">
        <v>1500</v>
      </c>
      <c r="B27" s="5" t="s">
        <v>20</v>
      </c>
      <c r="C27" s="12">
        <v>21303150.26</v>
      </c>
      <c r="D27" s="10">
        <f t="shared" si="0"/>
        <v>1002126.0104</v>
      </c>
      <c r="E27" s="14">
        <v>586665.94</v>
      </c>
      <c r="F27" s="8">
        <f t="shared" si="1"/>
        <v>0.027539</v>
      </c>
      <c r="G27" s="9">
        <f t="shared" si="2"/>
        <v>-415460.0704000001</v>
      </c>
      <c r="H27" s="15">
        <f t="shared" si="3"/>
        <v>26</v>
      </c>
    </row>
    <row r="28" spans="1:8" ht="12.75">
      <c r="A28" s="6">
        <v>220</v>
      </c>
      <c r="B28" s="5" t="s">
        <v>2</v>
      </c>
      <c r="C28" s="12">
        <v>20394414.02</v>
      </c>
      <c r="D28" s="10">
        <f t="shared" si="0"/>
        <v>965776.5608</v>
      </c>
      <c r="E28" s="14">
        <v>788232.07</v>
      </c>
      <c r="F28" s="8">
        <f t="shared" si="1"/>
        <v>0.038649</v>
      </c>
      <c r="G28" s="9">
        <f t="shared" si="2"/>
        <v>-177544.49080000003</v>
      </c>
      <c r="H28" s="15">
        <f t="shared" si="3"/>
        <v>69</v>
      </c>
    </row>
    <row r="29" spans="1:8" ht="12.75">
      <c r="A29" s="6">
        <v>1600</v>
      </c>
      <c r="B29" s="5" t="s">
        <v>22</v>
      </c>
      <c r="C29" s="12">
        <v>26354563.81</v>
      </c>
      <c r="D29" s="10">
        <f t="shared" si="0"/>
        <v>1204182.5524</v>
      </c>
      <c r="E29" s="14">
        <v>1166441.3599999999</v>
      </c>
      <c r="F29" s="8">
        <f t="shared" si="1"/>
        <v>0.04426</v>
      </c>
      <c r="G29" s="9">
        <f t="shared" si="2"/>
        <v>-37741.19240000006</v>
      </c>
      <c r="H29" s="15">
        <f t="shared" si="3"/>
        <v>92</v>
      </c>
    </row>
    <row r="30" spans="1:8" ht="12.75">
      <c r="A30" s="6">
        <v>1700</v>
      </c>
      <c r="B30" s="5" t="s">
        <v>23</v>
      </c>
      <c r="C30" s="12">
        <v>251198977.15</v>
      </c>
      <c r="D30" s="10">
        <f t="shared" si="0"/>
        <v>10197959.086000001</v>
      </c>
      <c r="E30" s="14">
        <v>10158573.870000001</v>
      </c>
      <c r="F30" s="8">
        <f t="shared" si="1"/>
        <v>0.04044</v>
      </c>
      <c r="G30" s="9">
        <f t="shared" si="2"/>
        <v>-39385.216000000015</v>
      </c>
      <c r="H30" s="15">
        <f t="shared" si="3"/>
        <v>75</v>
      </c>
    </row>
    <row r="31" spans="1:8" ht="12.75">
      <c r="A31" s="6">
        <v>2620</v>
      </c>
      <c r="B31" s="5" t="s">
        <v>43</v>
      </c>
      <c r="C31" s="12">
        <v>4537297.17</v>
      </c>
      <c r="D31" s="10">
        <f t="shared" si="0"/>
        <v>331491.8868</v>
      </c>
      <c r="E31" s="14">
        <v>284674.15</v>
      </c>
      <c r="F31" s="8">
        <f t="shared" si="1"/>
        <v>0.062741</v>
      </c>
      <c r="G31" s="9">
        <f t="shared" si="2"/>
        <v>-46817.736799999955</v>
      </c>
      <c r="H31" s="15">
        <f t="shared" si="3"/>
        <v>134</v>
      </c>
    </row>
    <row r="32" spans="1:8" ht="12.75">
      <c r="A32" s="6">
        <v>3111</v>
      </c>
      <c r="B32" s="5" t="s">
        <v>50</v>
      </c>
      <c r="C32" s="12">
        <v>9561043.75</v>
      </c>
      <c r="D32" s="10">
        <f t="shared" si="0"/>
        <v>532441.75</v>
      </c>
      <c r="E32" s="14">
        <v>797717.76</v>
      </c>
      <c r="F32" s="8">
        <f t="shared" si="1"/>
        <v>0.083434</v>
      </c>
      <c r="G32" s="9">
        <f t="shared" si="2"/>
        <v>265276.01</v>
      </c>
      <c r="H32" s="15">
        <f t="shared" si="3"/>
        <v>143</v>
      </c>
    </row>
    <row r="33" spans="1:8" ht="12.75">
      <c r="A33" s="6">
        <v>6811</v>
      </c>
      <c r="B33" s="5" t="s">
        <v>115</v>
      </c>
      <c r="C33" s="12">
        <v>10778467.63</v>
      </c>
      <c r="D33" s="10">
        <f t="shared" si="0"/>
        <v>581138.7052</v>
      </c>
      <c r="E33" s="14">
        <v>398082.01</v>
      </c>
      <c r="F33" s="8">
        <f t="shared" si="1"/>
        <v>0.036933</v>
      </c>
      <c r="G33" s="9">
        <f t="shared" si="2"/>
        <v>-183056.69519999996</v>
      </c>
      <c r="H33" s="15">
        <f t="shared" si="3"/>
        <v>62</v>
      </c>
    </row>
    <row r="34" spans="1:8" ht="12.75">
      <c r="A34" s="6">
        <v>1211</v>
      </c>
      <c r="B34" s="5" t="s">
        <v>15</v>
      </c>
      <c r="C34" s="12">
        <v>8297463.07</v>
      </c>
      <c r="D34" s="10">
        <f aca="true" t="shared" si="4" ref="D34:D65">SUM(C34*0.04+150000)</f>
        <v>481898.52280000004</v>
      </c>
      <c r="E34" s="14">
        <v>361486.25</v>
      </c>
      <c r="F34" s="8">
        <f aca="true" t="shared" si="5" ref="F34:F65">ROUND(E34/C34,6)</f>
        <v>0.043566</v>
      </c>
      <c r="G34" s="9">
        <f aca="true" t="shared" si="6" ref="G34:G65">SUM(E34-D34)</f>
        <v>-120412.27280000004</v>
      </c>
      <c r="H34" s="15">
        <f aca="true" t="shared" si="7" ref="H34:H65">RANK(F34,$F$2:$F$145,1)</f>
        <v>88</v>
      </c>
    </row>
    <row r="35" spans="1:8" ht="12.75">
      <c r="A35" s="6">
        <v>6220</v>
      </c>
      <c r="B35" s="5" t="s">
        <v>110</v>
      </c>
      <c r="C35" s="12">
        <v>13837249.66</v>
      </c>
      <c r="D35" s="10">
        <f t="shared" si="4"/>
        <v>703489.9864</v>
      </c>
      <c r="E35" s="14">
        <v>862570.89</v>
      </c>
      <c r="F35" s="8">
        <f t="shared" si="5"/>
        <v>0.062337</v>
      </c>
      <c r="G35" s="9">
        <f t="shared" si="6"/>
        <v>159080.90359999996</v>
      </c>
      <c r="H35" s="15">
        <f t="shared" si="7"/>
        <v>133</v>
      </c>
    </row>
    <row r="36" spans="1:8" ht="12.75">
      <c r="A36" s="6">
        <v>1800</v>
      </c>
      <c r="B36" s="5" t="s">
        <v>24</v>
      </c>
      <c r="C36" s="12">
        <v>22307041.21</v>
      </c>
      <c r="D36" s="10">
        <f t="shared" si="4"/>
        <v>1042281.6484000001</v>
      </c>
      <c r="E36" s="14">
        <v>1194441.64</v>
      </c>
      <c r="F36" s="8">
        <f t="shared" si="5"/>
        <v>0.053545</v>
      </c>
      <c r="G36" s="9">
        <f t="shared" si="6"/>
        <v>152159.99159999983</v>
      </c>
      <c r="H36" s="15">
        <f t="shared" si="7"/>
        <v>119</v>
      </c>
    </row>
    <row r="37" spans="1:8" ht="12.75">
      <c r="A37" s="6">
        <v>1802</v>
      </c>
      <c r="B37" s="5" t="s">
        <v>25</v>
      </c>
      <c r="C37" s="12">
        <v>6080654.21</v>
      </c>
      <c r="D37" s="10">
        <f t="shared" si="4"/>
        <v>393226.16839999997</v>
      </c>
      <c r="E37" s="14">
        <v>326340.57</v>
      </c>
      <c r="F37" s="8">
        <f t="shared" si="5"/>
        <v>0.053669</v>
      </c>
      <c r="G37" s="9">
        <f t="shared" si="6"/>
        <v>-66885.59839999996</v>
      </c>
      <c r="H37" s="15">
        <f t="shared" si="7"/>
        <v>121</v>
      </c>
    </row>
    <row r="38" spans="1:8" ht="12.75">
      <c r="A38" s="6">
        <v>1900</v>
      </c>
      <c r="B38" s="5" t="s">
        <v>28</v>
      </c>
      <c r="C38" s="12">
        <v>13969738.05</v>
      </c>
      <c r="D38" s="10">
        <f t="shared" si="4"/>
        <v>708789.522</v>
      </c>
      <c r="E38" s="14">
        <v>780113.16</v>
      </c>
      <c r="F38" s="8">
        <f t="shared" si="5"/>
        <v>0.055843</v>
      </c>
      <c r="G38" s="9">
        <f t="shared" si="6"/>
        <v>71323.63800000004</v>
      </c>
      <c r="H38" s="15">
        <f t="shared" si="7"/>
        <v>122</v>
      </c>
    </row>
    <row r="39" spans="1:8" ht="12.75">
      <c r="A39" s="6">
        <v>2000</v>
      </c>
      <c r="B39" s="5" t="s">
        <v>29</v>
      </c>
      <c r="C39" s="12">
        <v>33089957.59</v>
      </c>
      <c r="D39" s="10">
        <f t="shared" si="4"/>
        <v>1473598.3036</v>
      </c>
      <c r="E39" s="14">
        <v>1139143.6</v>
      </c>
      <c r="F39" s="8">
        <f t="shared" si="5"/>
        <v>0.034426</v>
      </c>
      <c r="G39" s="9">
        <f t="shared" si="6"/>
        <v>-334454.7035999999</v>
      </c>
      <c r="H39" s="15">
        <f t="shared" si="7"/>
        <v>52</v>
      </c>
    </row>
    <row r="40" spans="1:8" ht="12.75">
      <c r="A40" s="6">
        <v>2100</v>
      </c>
      <c r="B40" s="5" t="s">
        <v>30</v>
      </c>
      <c r="C40" s="12">
        <v>18588288.04</v>
      </c>
      <c r="D40" s="10">
        <f t="shared" si="4"/>
        <v>893531.5216</v>
      </c>
      <c r="E40" s="14">
        <v>661886.24</v>
      </c>
      <c r="F40" s="8">
        <f t="shared" si="5"/>
        <v>0.035608</v>
      </c>
      <c r="G40" s="9">
        <f t="shared" si="6"/>
        <v>-231645.2816</v>
      </c>
      <c r="H40" s="15">
        <f t="shared" si="7"/>
        <v>55</v>
      </c>
    </row>
    <row r="41" spans="1:8" ht="12.75">
      <c r="A41" s="6">
        <v>7620</v>
      </c>
      <c r="B41" s="5" t="s">
        <v>130</v>
      </c>
      <c r="C41" s="12">
        <v>48883743.73</v>
      </c>
      <c r="D41" s="10">
        <f t="shared" si="4"/>
        <v>2105349.7492</v>
      </c>
      <c r="E41" s="14">
        <v>1786963.06</v>
      </c>
      <c r="F41" s="8">
        <f t="shared" si="5"/>
        <v>0.036555</v>
      </c>
      <c r="G41" s="9">
        <f t="shared" si="6"/>
        <v>-318386.6891999999</v>
      </c>
      <c r="H41" s="15">
        <f t="shared" si="7"/>
        <v>57</v>
      </c>
    </row>
    <row r="42" spans="1:8" ht="12.75">
      <c r="A42" s="6">
        <v>4220</v>
      </c>
      <c r="B42" s="5" t="s">
        <v>69</v>
      </c>
      <c r="C42" s="12">
        <v>27243131.02</v>
      </c>
      <c r="D42" s="10">
        <f t="shared" si="4"/>
        <v>1239725.2408</v>
      </c>
      <c r="E42" s="14">
        <v>1202675.8</v>
      </c>
      <c r="F42" s="8">
        <f t="shared" si="5"/>
        <v>0.044146</v>
      </c>
      <c r="G42" s="9">
        <f t="shared" si="6"/>
        <v>-37049.44079999998</v>
      </c>
      <c r="H42" s="15">
        <f t="shared" si="7"/>
        <v>91</v>
      </c>
    </row>
    <row r="43" spans="1:8" ht="12.75">
      <c r="A43" s="6">
        <v>2220</v>
      </c>
      <c r="B43" s="5" t="s">
        <v>31</v>
      </c>
      <c r="C43" s="12">
        <v>35240970.44</v>
      </c>
      <c r="D43" s="10">
        <f t="shared" si="4"/>
        <v>1559638.8176</v>
      </c>
      <c r="E43" s="14">
        <v>1184446.03</v>
      </c>
      <c r="F43" s="8">
        <f t="shared" si="5"/>
        <v>0.03361</v>
      </c>
      <c r="G43" s="9">
        <f t="shared" si="6"/>
        <v>-375192.7875999999</v>
      </c>
      <c r="H43" s="15">
        <f t="shared" si="7"/>
        <v>47</v>
      </c>
    </row>
    <row r="44" spans="1:8" ht="12.75">
      <c r="A44" s="6">
        <v>2421</v>
      </c>
      <c r="B44" s="5" t="s">
        <v>36</v>
      </c>
      <c r="C44" s="12">
        <v>57051361.41</v>
      </c>
      <c r="D44" s="10">
        <f t="shared" si="4"/>
        <v>2432054.4564</v>
      </c>
      <c r="E44" s="14">
        <v>1367111.77</v>
      </c>
      <c r="F44" s="8">
        <f t="shared" si="5"/>
        <v>0.023963</v>
      </c>
      <c r="G44" s="9">
        <f t="shared" si="6"/>
        <v>-1064942.6864</v>
      </c>
      <c r="H44" s="15">
        <f t="shared" si="7"/>
        <v>11</v>
      </c>
    </row>
    <row r="45" spans="1:8" ht="12.75">
      <c r="A45" s="6">
        <v>2300</v>
      </c>
      <c r="B45" s="5" t="s">
        <v>32</v>
      </c>
      <c r="C45" s="12">
        <v>37495809.63</v>
      </c>
      <c r="D45" s="10">
        <f t="shared" si="4"/>
        <v>1649832.3852000001</v>
      </c>
      <c r="E45" s="14">
        <v>937739.95</v>
      </c>
      <c r="F45" s="8">
        <f t="shared" si="5"/>
        <v>0.025009</v>
      </c>
      <c r="G45" s="9">
        <f t="shared" si="6"/>
        <v>-712092.4352000002</v>
      </c>
      <c r="H45" s="15">
        <f t="shared" si="7"/>
        <v>17</v>
      </c>
    </row>
    <row r="46" spans="1:8" ht="12.75">
      <c r="A46" s="6">
        <v>2400</v>
      </c>
      <c r="B46" s="5" t="s">
        <v>34</v>
      </c>
      <c r="C46" s="12">
        <v>130675033.32</v>
      </c>
      <c r="D46" s="10">
        <f t="shared" si="4"/>
        <v>5377001.3328</v>
      </c>
      <c r="E46" s="14">
        <v>1753241.5</v>
      </c>
      <c r="F46" s="8">
        <f t="shared" si="5"/>
        <v>0.013417</v>
      </c>
      <c r="G46" s="9">
        <f t="shared" si="6"/>
        <v>-3623759.8328</v>
      </c>
      <c r="H46" s="15">
        <f t="shared" si="7"/>
        <v>1</v>
      </c>
    </row>
    <row r="47" spans="1:8" ht="12.75">
      <c r="A47" s="6">
        <v>1820</v>
      </c>
      <c r="B47" s="5" t="s">
        <v>26</v>
      </c>
      <c r="C47" s="12">
        <v>45725835.08</v>
      </c>
      <c r="D47" s="10">
        <f t="shared" si="4"/>
        <v>1979033.4032</v>
      </c>
      <c r="E47" s="14">
        <v>1378388.34</v>
      </c>
      <c r="F47" s="8">
        <f t="shared" si="5"/>
        <v>0.030145</v>
      </c>
      <c r="G47" s="9">
        <f t="shared" si="6"/>
        <v>-600645.0632</v>
      </c>
      <c r="H47" s="15">
        <f t="shared" si="7"/>
        <v>30</v>
      </c>
    </row>
    <row r="48" spans="1:8" ht="12.75">
      <c r="A48" s="6">
        <v>1520</v>
      </c>
      <c r="B48" s="5" t="s">
        <v>21</v>
      </c>
      <c r="C48" s="12">
        <v>12576513.28</v>
      </c>
      <c r="D48" s="10">
        <f t="shared" si="4"/>
        <v>653060.5312</v>
      </c>
      <c r="E48" s="14">
        <v>844264.94</v>
      </c>
      <c r="F48" s="8">
        <f t="shared" si="5"/>
        <v>0.06713</v>
      </c>
      <c r="G48" s="9">
        <f t="shared" si="6"/>
        <v>191204.40879999998</v>
      </c>
      <c r="H48" s="15">
        <f t="shared" si="7"/>
        <v>136</v>
      </c>
    </row>
    <row r="49" spans="1:8" ht="12.75">
      <c r="A49" s="6">
        <v>2500</v>
      </c>
      <c r="B49" s="5" t="s">
        <v>39</v>
      </c>
      <c r="C49" s="12">
        <v>56803253.16</v>
      </c>
      <c r="D49" s="10">
        <f t="shared" si="4"/>
        <v>2422130.1264</v>
      </c>
      <c r="E49" s="14">
        <v>1851823.69</v>
      </c>
      <c r="F49" s="8">
        <f t="shared" si="5"/>
        <v>0.032601</v>
      </c>
      <c r="G49" s="9">
        <f t="shared" si="6"/>
        <v>-570306.4364</v>
      </c>
      <c r="H49" s="15">
        <f t="shared" si="7"/>
        <v>43</v>
      </c>
    </row>
    <row r="50" spans="1:8" ht="12.75">
      <c r="A50" s="6">
        <v>7611</v>
      </c>
      <c r="B50" s="5" t="s">
        <v>127</v>
      </c>
      <c r="C50" s="12">
        <v>8055966.69</v>
      </c>
      <c r="D50" s="10">
        <f t="shared" si="4"/>
        <v>472238.66760000004</v>
      </c>
      <c r="E50" s="14">
        <v>559890.28</v>
      </c>
      <c r="F50" s="8">
        <f t="shared" si="5"/>
        <v>0.0695</v>
      </c>
      <c r="G50" s="9">
        <f t="shared" si="6"/>
        <v>87651.61239999998</v>
      </c>
      <c r="H50" s="15">
        <f t="shared" si="7"/>
        <v>138</v>
      </c>
    </row>
    <row r="51" spans="1:8" ht="12.75">
      <c r="A51" s="6">
        <v>4720</v>
      </c>
      <c r="B51" s="5" t="s">
        <v>79</v>
      </c>
      <c r="C51" s="12">
        <v>13762627.92</v>
      </c>
      <c r="D51" s="10">
        <f t="shared" si="4"/>
        <v>700505.1168</v>
      </c>
      <c r="E51" s="14">
        <v>692905.5</v>
      </c>
      <c r="F51" s="8">
        <f t="shared" si="5"/>
        <v>0.050347</v>
      </c>
      <c r="G51" s="9">
        <f t="shared" si="6"/>
        <v>-7599.61679999996</v>
      </c>
      <c r="H51" s="15">
        <f t="shared" si="7"/>
        <v>109</v>
      </c>
    </row>
    <row r="52" spans="1:8" ht="12.75">
      <c r="A52" s="6">
        <v>2600</v>
      </c>
      <c r="B52" s="5" t="s">
        <v>42</v>
      </c>
      <c r="C52" s="12">
        <v>24449922.38</v>
      </c>
      <c r="D52" s="10">
        <f t="shared" si="4"/>
        <v>1127996.8952000001</v>
      </c>
      <c r="E52" s="14">
        <v>1214054.17</v>
      </c>
      <c r="F52" s="8">
        <f t="shared" si="5"/>
        <v>0.049655</v>
      </c>
      <c r="G52" s="9">
        <f t="shared" si="6"/>
        <v>86057.27479999978</v>
      </c>
      <c r="H52" s="15">
        <f t="shared" si="7"/>
        <v>105</v>
      </c>
    </row>
    <row r="53" spans="1:8" ht="12.75">
      <c r="A53" s="6">
        <v>920</v>
      </c>
      <c r="B53" s="5" t="s">
        <v>11</v>
      </c>
      <c r="C53" s="12">
        <v>15159187.38</v>
      </c>
      <c r="D53" s="10">
        <f t="shared" si="4"/>
        <v>756367.4952</v>
      </c>
      <c r="E53" s="14">
        <v>712959.16</v>
      </c>
      <c r="F53" s="8">
        <f t="shared" si="5"/>
        <v>0.047031</v>
      </c>
      <c r="G53" s="9">
        <f t="shared" si="6"/>
        <v>-43408.33519999997</v>
      </c>
      <c r="H53" s="15">
        <f t="shared" si="7"/>
        <v>98</v>
      </c>
    </row>
    <row r="54" spans="1:8" ht="12.75">
      <c r="A54" s="6">
        <v>2700</v>
      </c>
      <c r="B54" s="5" t="s">
        <v>44</v>
      </c>
      <c r="C54" s="12">
        <v>16115135.18</v>
      </c>
      <c r="D54" s="10">
        <f t="shared" si="4"/>
        <v>794605.4072</v>
      </c>
      <c r="E54" s="14">
        <v>1036744.9099999999</v>
      </c>
      <c r="F54" s="8">
        <f t="shared" si="5"/>
        <v>0.064334</v>
      </c>
      <c r="G54" s="9">
        <f t="shared" si="6"/>
        <v>242139.5027999999</v>
      </c>
      <c r="H54" s="15">
        <f t="shared" si="7"/>
        <v>135</v>
      </c>
    </row>
    <row r="55" spans="1:8" ht="12.75">
      <c r="A55" s="6">
        <v>2900</v>
      </c>
      <c r="B55" s="5" t="s">
        <v>45</v>
      </c>
      <c r="C55" s="12">
        <v>28927392.85</v>
      </c>
      <c r="D55" s="10">
        <f t="shared" si="4"/>
        <v>1307095.7140000002</v>
      </c>
      <c r="E55" s="14">
        <v>715600.08</v>
      </c>
      <c r="F55" s="8">
        <f t="shared" si="5"/>
        <v>0.024738</v>
      </c>
      <c r="G55" s="9">
        <f t="shared" si="6"/>
        <v>-591495.6340000002</v>
      </c>
      <c r="H55" s="15">
        <f t="shared" si="7"/>
        <v>15</v>
      </c>
    </row>
    <row r="56" spans="1:8" ht="12.75">
      <c r="A56" s="6">
        <v>3000</v>
      </c>
      <c r="B56" s="5" t="s">
        <v>46</v>
      </c>
      <c r="C56" s="12">
        <v>76441781.79</v>
      </c>
      <c r="D56" s="10">
        <f t="shared" si="4"/>
        <v>3207671.2716</v>
      </c>
      <c r="E56" s="14">
        <v>1924881.78</v>
      </c>
      <c r="F56" s="8">
        <f t="shared" si="5"/>
        <v>0.025181</v>
      </c>
      <c r="G56" s="9">
        <f t="shared" si="6"/>
        <v>-1282789.4916</v>
      </c>
      <c r="H56" s="15">
        <f t="shared" si="7"/>
        <v>18</v>
      </c>
    </row>
    <row r="57" spans="1:8" ht="12.75">
      <c r="A57" s="6">
        <v>2520</v>
      </c>
      <c r="B57" s="5" t="s">
        <v>40</v>
      </c>
      <c r="C57" s="12">
        <v>256296413.52</v>
      </c>
      <c r="D57" s="10">
        <f t="shared" si="4"/>
        <v>10401856.540800001</v>
      </c>
      <c r="E57" s="14">
        <v>8298269.6899999995</v>
      </c>
      <c r="F57" s="8">
        <f t="shared" si="5"/>
        <v>0.032378</v>
      </c>
      <c r="G57" s="9">
        <f t="shared" si="6"/>
        <v>-2103586.850800002</v>
      </c>
      <c r="H57" s="15">
        <f t="shared" si="7"/>
        <v>42</v>
      </c>
    </row>
    <row r="58" spans="1:8" ht="12.75">
      <c r="A58" s="6">
        <v>3200</v>
      </c>
      <c r="B58" s="5" t="s">
        <v>52</v>
      </c>
      <c r="C58" s="12">
        <v>13061740.76</v>
      </c>
      <c r="D58" s="10">
        <f t="shared" si="4"/>
        <v>672469.6304</v>
      </c>
      <c r="E58" s="14">
        <v>929922.51</v>
      </c>
      <c r="F58" s="8">
        <f t="shared" si="5"/>
        <v>0.071194</v>
      </c>
      <c r="G58" s="9">
        <f t="shared" si="6"/>
        <v>257452.8796</v>
      </c>
      <c r="H58" s="15">
        <f t="shared" si="7"/>
        <v>139</v>
      </c>
    </row>
    <row r="59" spans="1:8" ht="12.75">
      <c r="A59" s="6">
        <v>3300</v>
      </c>
      <c r="B59" s="5" t="s">
        <v>53</v>
      </c>
      <c r="C59" s="12">
        <v>16658628.77</v>
      </c>
      <c r="D59" s="10">
        <f t="shared" si="4"/>
        <v>816345.1508</v>
      </c>
      <c r="E59" s="14">
        <v>864122.97</v>
      </c>
      <c r="F59" s="8">
        <f t="shared" si="5"/>
        <v>0.051872</v>
      </c>
      <c r="G59" s="9">
        <f t="shared" si="6"/>
        <v>47777.81920000003</v>
      </c>
      <c r="H59" s="15">
        <f t="shared" si="7"/>
        <v>113</v>
      </c>
    </row>
    <row r="60" spans="1:8" ht="12.75">
      <c r="A60" s="6">
        <v>3400</v>
      </c>
      <c r="B60" s="5" t="s">
        <v>54</v>
      </c>
      <c r="C60" s="12">
        <v>65998723.11</v>
      </c>
      <c r="D60" s="10">
        <f t="shared" si="4"/>
        <v>2789948.9244</v>
      </c>
      <c r="E60" s="14">
        <v>1470142.78</v>
      </c>
      <c r="F60" s="8">
        <f t="shared" si="5"/>
        <v>0.022275</v>
      </c>
      <c r="G60" s="9">
        <f t="shared" si="6"/>
        <v>-1319806.1443999999</v>
      </c>
      <c r="H60" s="15">
        <f t="shared" si="7"/>
        <v>8</v>
      </c>
    </row>
    <row r="61" spans="1:8" ht="12.75">
      <c r="A61" s="6">
        <v>3500</v>
      </c>
      <c r="B61" s="5" t="s">
        <v>56</v>
      </c>
      <c r="C61" s="12">
        <v>13887092.88</v>
      </c>
      <c r="D61" s="10">
        <f t="shared" si="4"/>
        <v>705483.7152000001</v>
      </c>
      <c r="E61" s="14">
        <v>636246.8200000001</v>
      </c>
      <c r="F61" s="8">
        <f t="shared" si="5"/>
        <v>0.045816</v>
      </c>
      <c r="G61" s="9">
        <f t="shared" si="6"/>
        <v>-69236.89520000003</v>
      </c>
      <c r="H61" s="15">
        <f t="shared" si="7"/>
        <v>95</v>
      </c>
    </row>
    <row r="62" spans="1:8" ht="12.75">
      <c r="A62" s="6">
        <v>420</v>
      </c>
      <c r="B62" s="5" t="s">
        <v>5</v>
      </c>
      <c r="C62" s="12">
        <v>18136075.13</v>
      </c>
      <c r="D62" s="10">
        <f t="shared" si="4"/>
        <v>875443.0052</v>
      </c>
      <c r="E62" s="14">
        <v>561897.26</v>
      </c>
      <c r="F62" s="8">
        <f t="shared" si="5"/>
        <v>0.030982</v>
      </c>
      <c r="G62" s="9">
        <f t="shared" si="6"/>
        <v>-313545.7452</v>
      </c>
      <c r="H62" s="15">
        <f t="shared" si="7"/>
        <v>34</v>
      </c>
    </row>
    <row r="63" spans="1:8" ht="12.75">
      <c r="A63" s="6">
        <v>3600</v>
      </c>
      <c r="B63" s="5" t="s">
        <v>57</v>
      </c>
      <c r="C63" s="12">
        <v>24950648.13</v>
      </c>
      <c r="D63" s="10">
        <f t="shared" si="4"/>
        <v>1148025.9252</v>
      </c>
      <c r="E63" s="14">
        <v>793874</v>
      </c>
      <c r="F63" s="8">
        <f t="shared" si="5"/>
        <v>0.031818</v>
      </c>
      <c r="G63" s="9">
        <f t="shared" si="6"/>
        <v>-354151.92519999994</v>
      </c>
      <c r="H63" s="15">
        <f t="shared" si="7"/>
        <v>39</v>
      </c>
    </row>
    <row r="64" spans="1:8" ht="12.75">
      <c r="A64" s="6">
        <v>3700</v>
      </c>
      <c r="B64" s="5" t="s">
        <v>59</v>
      </c>
      <c r="C64" s="12">
        <v>80941792.43</v>
      </c>
      <c r="D64" s="10">
        <f t="shared" si="4"/>
        <v>3387671.6972000003</v>
      </c>
      <c r="E64" s="14">
        <v>1898026.1400000001</v>
      </c>
      <c r="F64" s="8">
        <f t="shared" si="5"/>
        <v>0.023449</v>
      </c>
      <c r="G64" s="9">
        <f t="shared" si="6"/>
        <v>-1489645.5572000002</v>
      </c>
      <c r="H64" s="15">
        <f t="shared" si="7"/>
        <v>10</v>
      </c>
    </row>
    <row r="65" spans="1:8" ht="12.75">
      <c r="A65" s="6">
        <v>3800</v>
      </c>
      <c r="B65" s="5" t="s">
        <v>61</v>
      </c>
      <c r="C65" s="12">
        <v>55817890.12</v>
      </c>
      <c r="D65" s="10">
        <f t="shared" si="4"/>
        <v>2382715.6048</v>
      </c>
      <c r="E65" s="14">
        <v>1431365.74</v>
      </c>
      <c r="F65" s="8">
        <f t="shared" si="5"/>
        <v>0.025643</v>
      </c>
      <c r="G65" s="9">
        <f t="shared" si="6"/>
        <v>-951349.8647999999</v>
      </c>
      <c r="H65" s="15">
        <f t="shared" si="7"/>
        <v>20</v>
      </c>
    </row>
    <row r="66" spans="1:8" ht="12.75">
      <c r="A66" s="6">
        <v>3420</v>
      </c>
      <c r="B66" s="5" t="s">
        <v>55</v>
      </c>
      <c r="C66" s="12">
        <v>31529169.46</v>
      </c>
      <c r="D66" s="10">
        <f aca="true" t="shared" si="8" ref="D66:D82">SUM(C66*0.04+150000)</f>
        <v>1411166.7784</v>
      </c>
      <c r="E66" s="14">
        <v>1184153.37</v>
      </c>
      <c r="F66" s="8">
        <f aca="true" t="shared" si="9" ref="F66:F97">ROUND(E66/C66,6)</f>
        <v>0.037557</v>
      </c>
      <c r="G66" s="9">
        <f aca="true" t="shared" si="10" ref="G66:G97">SUM(E66-D66)</f>
        <v>-227013.40839999984</v>
      </c>
      <c r="H66" s="15">
        <f aca="true" t="shared" si="11" ref="H66:H97">RANK(F66,$F$2:$F$145,1)</f>
        <v>64</v>
      </c>
    </row>
    <row r="67" spans="1:8" ht="12.75">
      <c r="A67" s="6">
        <v>3900</v>
      </c>
      <c r="B67" s="5" t="s">
        <v>63</v>
      </c>
      <c r="C67" s="12">
        <v>19257895.23</v>
      </c>
      <c r="D67" s="10">
        <f t="shared" si="8"/>
        <v>920315.8092</v>
      </c>
      <c r="E67" s="14">
        <v>878251.28</v>
      </c>
      <c r="F67" s="8">
        <f t="shared" si="9"/>
        <v>0.045605</v>
      </c>
      <c r="G67" s="9">
        <f t="shared" si="10"/>
        <v>-42064.52919999999</v>
      </c>
      <c r="H67" s="15">
        <f t="shared" si="11"/>
        <v>93</v>
      </c>
    </row>
    <row r="68" spans="1:8" ht="12.75">
      <c r="A68" s="6">
        <v>4000</v>
      </c>
      <c r="B68" s="5" t="s">
        <v>64</v>
      </c>
      <c r="C68" s="12">
        <v>24437344.34</v>
      </c>
      <c r="D68" s="10">
        <f t="shared" si="8"/>
        <v>1127493.7736</v>
      </c>
      <c r="E68" s="14">
        <v>1283778.85</v>
      </c>
      <c r="F68" s="8">
        <f t="shared" si="9"/>
        <v>0.052533</v>
      </c>
      <c r="G68" s="9">
        <f t="shared" si="10"/>
        <v>156285.07640000014</v>
      </c>
      <c r="H68" s="15">
        <f t="shared" si="11"/>
        <v>117</v>
      </c>
    </row>
    <row r="69" spans="1:8" ht="12.75">
      <c r="A69" s="6">
        <v>4100</v>
      </c>
      <c r="B69" s="5" t="s">
        <v>65</v>
      </c>
      <c r="C69" s="12">
        <v>58937811.43</v>
      </c>
      <c r="D69" s="10">
        <f t="shared" si="8"/>
        <v>2507512.4572</v>
      </c>
      <c r="E69" s="14">
        <v>1623925.35</v>
      </c>
      <c r="F69" s="8">
        <f t="shared" si="9"/>
        <v>0.027553</v>
      </c>
      <c r="G69" s="9">
        <f t="shared" si="10"/>
        <v>-883587.1072</v>
      </c>
      <c r="H69" s="15">
        <f t="shared" si="11"/>
        <v>27</v>
      </c>
    </row>
    <row r="70" spans="1:8" ht="12.75">
      <c r="A70" s="6">
        <v>4200</v>
      </c>
      <c r="B70" s="5" t="s">
        <v>68</v>
      </c>
      <c r="C70" s="12">
        <v>22742489.6</v>
      </c>
      <c r="D70" s="10">
        <f t="shared" si="8"/>
        <v>1059699.584</v>
      </c>
      <c r="E70" s="14">
        <v>987818.87</v>
      </c>
      <c r="F70" s="8">
        <f t="shared" si="9"/>
        <v>0.043435</v>
      </c>
      <c r="G70" s="9">
        <f t="shared" si="10"/>
        <v>-71880.71400000004</v>
      </c>
      <c r="H70" s="15">
        <f t="shared" si="11"/>
        <v>87</v>
      </c>
    </row>
    <row r="71" spans="1:8" ht="12.75">
      <c r="A71" s="6">
        <v>7612</v>
      </c>
      <c r="B71" s="5" t="s">
        <v>128</v>
      </c>
      <c r="C71" s="12">
        <v>9593391.92</v>
      </c>
      <c r="D71" s="10">
        <f t="shared" si="8"/>
        <v>533735.6768</v>
      </c>
      <c r="E71" s="14">
        <v>559856.38</v>
      </c>
      <c r="F71" s="8">
        <f t="shared" si="9"/>
        <v>0.058359</v>
      </c>
      <c r="G71" s="9">
        <f t="shared" si="10"/>
        <v>26120.70319999999</v>
      </c>
      <c r="H71" s="15">
        <f t="shared" si="11"/>
        <v>126</v>
      </c>
    </row>
    <row r="72" spans="1:8" ht="12.75">
      <c r="A72" s="6">
        <v>4300</v>
      </c>
      <c r="B72" s="5" t="s">
        <v>70</v>
      </c>
      <c r="C72" s="12">
        <v>21882856.08</v>
      </c>
      <c r="D72" s="10">
        <f t="shared" si="8"/>
        <v>1025314.2431999999</v>
      </c>
      <c r="E72" s="14">
        <v>888118.2</v>
      </c>
      <c r="F72" s="8">
        <f t="shared" si="9"/>
        <v>0.040585</v>
      </c>
      <c r="G72" s="9">
        <f t="shared" si="10"/>
        <v>-137196.04319999996</v>
      </c>
      <c r="H72" s="15">
        <f t="shared" si="11"/>
        <v>76</v>
      </c>
    </row>
    <row r="73" spans="1:8" ht="12.75">
      <c r="A73" s="6">
        <v>2422</v>
      </c>
      <c r="B73" s="5" t="s">
        <v>37</v>
      </c>
      <c r="C73" s="12">
        <v>25846282.55</v>
      </c>
      <c r="D73" s="10">
        <f t="shared" si="8"/>
        <v>1183851.3020000001</v>
      </c>
      <c r="E73" s="14">
        <v>891175.98</v>
      </c>
      <c r="F73" s="8">
        <f t="shared" si="9"/>
        <v>0.03448</v>
      </c>
      <c r="G73" s="9">
        <f t="shared" si="10"/>
        <v>-292675.32200000016</v>
      </c>
      <c r="H73" s="15">
        <f t="shared" si="11"/>
        <v>53</v>
      </c>
    </row>
    <row r="74" spans="1:8" ht="12.75">
      <c r="A74" s="6">
        <v>8020</v>
      </c>
      <c r="B74" s="5" t="s">
        <v>134</v>
      </c>
      <c r="C74" s="12">
        <v>25644908.53</v>
      </c>
      <c r="D74" s="10">
        <f t="shared" si="8"/>
        <v>1175796.3412000001</v>
      </c>
      <c r="E74" s="14">
        <v>772232.8300000001</v>
      </c>
      <c r="F74" s="8">
        <f t="shared" si="9"/>
        <v>0.030113</v>
      </c>
      <c r="G74" s="9">
        <f t="shared" si="10"/>
        <v>-403563.51120000007</v>
      </c>
      <c r="H74" s="15">
        <f t="shared" si="11"/>
        <v>29</v>
      </c>
    </row>
    <row r="75" spans="1:8" ht="12.75">
      <c r="A75" s="6">
        <v>4400</v>
      </c>
      <c r="B75" s="5" t="s">
        <v>72</v>
      </c>
      <c r="C75" s="12">
        <v>53841411.84</v>
      </c>
      <c r="D75" s="10">
        <f t="shared" si="8"/>
        <v>2303656.4736</v>
      </c>
      <c r="E75" s="14">
        <v>1040553.9299999999</v>
      </c>
      <c r="F75" s="8">
        <f t="shared" si="9"/>
        <v>0.019326</v>
      </c>
      <c r="G75" s="9">
        <f t="shared" si="10"/>
        <v>-1263102.5436000002</v>
      </c>
      <c r="H75" s="15">
        <f t="shared" si="11"/>
        <v>5</v>
      </c>
    </row>
    <row r="76" spans="1:8" ht="12.75">
      <c r="A76" s="6">
        <v>3711</v>
      </c>
      <c r="B76" s="5" t="s">
        <v>60</v>
      </c>
      <c r="C76" s="12">
        <v>6143160.13</v>
      </c>
      <c r="D76" s="10">
        <f t="shared" si="8"/>
        <v>395726.40520000004</v>
      </c>
      <c r="E76" s="14">
        <v>376183.93</v>
      </c>
      <c r="F76" s="8">
        <f t="shared" si="9"/>
        <v>0.061236</v>
      </c>
      <c r="G76" s="9">
        <f t="shared" si="10"/>
        <v>-19542.475200000044</v>
      </c>
      <c r="H76" s="15">
        <f t="shared" si="11"/>
        <v>131</v>
      </c>
    </row>
    <row r="77" spans="1:8" ht="12.75">
      <c r="A77" s="6">
        <v>4500</v>
      </c>
      <c r="B77" s="5" t="s">
        <v>74</v>
      </c>
      <c r="C77" s="12">
        <v>120026694.09</v>
      </c>
      <c r="D77" s="10">
        <f t="shared" si="8"/>
        <v>4951067.7636</v>
      </c>
      <c r="E77" s="14">
        <v>2011540.65</v>
      </c>
      <c r="F77" s="8">
        <f t="shared" si="9"/>
        <v>0.016759</v>
      </c>
      <c r="G77" s="9">
        <f t="shared" si="10"/>
        <v>-2939527.1136000003</v>
      </c>
      <c r="H77" s="15">
        <f t="shared" si="11"/>
        <v>2</v>
      </c>
    </row>
    <row r="78" spans="1:8" ht="12.75">
      <c r="A78" s="6">
        <v>4600</v>
      </c>
      <c r="B78" s="5" t="s">
        <v>76</v>
      </c>
      <c r="C78" s="12">
        <v>21011947.85</v>
      </c>
      <c r="D78" s="10">
        <f t="shared" si="8"/>
        <v>990477.9140000001</v>
      </c>
      <c r="E78" s="14">
        <v>822645.78</v>
      </c>
      <c r="F78" s="8">
        <f t="shared" si="9"/>
        <v>0.039151</v>
      </c>
      <c r="G78" s="9">
        <f t="shared" si="10"/>
        <v>-167832.13400000008</v>
      </c>
      <c r="H78" s="15">
        <f t="shared" si="11"/>
        <v>71</v>
      </c>
    </row>
    <row r="79" spans="1:8" ht="12.75">
      <c r="A79" s="6">
        <v>4700</v>
      </c>
      <c r="B79" s="5" t="s">
        <v>78</v>
      </c>
      <c r="C79" s="12">
        <v>25774512.82</v>
      </c>
      <c r="D79" s="10">
        <f t="shared" si="8"/>
        <v>1180980.5128000001</v>
      </c>
      <c r="E79" s="14">
        <v>1059553.6600000001</v>
      </c>
      <c r="F79" s="8">
        <f t="shared" si="9"/>
        <v>0.041109</v>
      </c>
      <c r="G79" s="9">
        <f t="shared" si="10"/>
        <v>-121426.8528</v>
      </c>
      <c r="H79" s="15">
        <f t="shared" si="11"/>
        <v>78</v>
      </c>
    </row>
    <row r="80" spans="1:8" ht="12.75">
      <c r="A80" s="6">
        <v>5720</v>
      </c>
      <c r="B80" s="5" t="s">
        <v>100</v>
      </c>
      <c r="C80" s="12">
        <v>28018503.2</v>
      </c>
      <c r="D80" s="10">
        <f t="shared" si="8"/>
        <v>1270740.128</v>
      </c>
      <c r="E80" s="14">
        <v>983013.4199999999</v>
      </c>
      <c r="F80" s="8">
        <f t="shared" si="9"/>
        <v>0.035084</v>
      </c>
      <c r="G80" s="9">
        <f t="shared" si="10"/>
        <v>-287726.7080000001</v>
      </c>
      <c r="H80" s="15">
        <f t="shared" si="11"/>
        <v>54</v>
      </c>
    </row>
    <row r="81" spans="1:8" ht="12.75">
      <c r="A81" s="6">
        <v>3820</v>
      </c>
      <c r="B81" s="5" t="s">
        <v>62</v>
      </c>
      <c r="C81" s="12">
        <v>56449142.18</v>
      </c>
      <c r="D81" s="10">
        <f t="shared" si="8"/>
        <v>2407965.6872</v>
      </c>
      <c r="E81" s="14">
        <v>1355481.9100000001</v>
      </c>
      <c r="F81" s="8">
        <f t="shared" si="9"/>
        <v>0.024012</v>
      </c>
      <c r="G81" s="9">
        <f t="shared" si="10"/>
        <v>-1052483.7772</v>
      </c>
      <c r="H81" s="15">
        <f t="shared" si="11"/>
        <v>12</v>
      </c>
    </row>
    <row r="82" spans="1:8" ht="12.75">
      <c r="A82" s="6">
        <v>4800</v>
      </c>
      <c r="B82" s="5" t="s">
        <v>80</v>
      </c>
      <c r="C82" s="12">
        <v>19243116.2</v>
      </c>
      <c r="D82" s="10">
        <f t="shared" si="8"/>
        <v>919724.6479999999</v>
      </c>
      <c r="E82" s="14">
        <v>621936.72</v>
      </c>
      <c r="F82" s="8">
        <f t="shared" si="9"/>
        <v>0.03232</v>
      </c>
      <c r="G82" s="9">
        <f t="shared" si="10"/>
        <v>-297787.92799999996</v>
      </c>
      <c r="H82" s="15">
        <f t="shared" si="11"/>
        <v>40</v>
      </c>
    </row>
    <row r="83" spans="1:8" ht="12.75">
      <c r="A83" s="6">
        <v>4900</v>
      </c>
      <c r="B83" s="5" t="s">
        <v>83</v>
      </c>
      <c r="C83" s="12">
        <v>4216217.28</v>
      </c>
      <c r="D83" s="10">
        <f>SUM((C83*0.04)+150000)</f>
        <v>318648.6912</v>
      </c>
      <c r="E83" s="14">
        <v>411393</v>
      </c>
      <c r="F83" s="8">
        <f t="shared" si="9"/>
        <v>0.097574</v>
      </c>
      <c r="G83" s="9">
        <f t="shared" si="10"/>
        <v>92744.3088</v>
      </c>
      <c r="H83" s="15">
        <f t="shared" si="11"/>
        <v>144</v>
      </c>
    </row>
    <row r="84" spans="1:8" ht="12.75">
      <c r="A84" s="6">
        <v>3020</v>
      </c>
      <c r="B84" s="5" t="s">
        <v>47</v>
      </c>
      <c r="C84" s="12">
        <v>23840776.57</v>
      </c>
      <c r="D84" s="10">
        <f aca="true" t="shared" si="12" ref="D84:D115">SUM(C84*0.04+150000)</f>
        <v>1103631.0628</v>
      </c>
      <c r="E84" s="14">
        <v>1171262.84</v>
      </c>
      <c r="F84" s="8">
        <f t="shared" si="9"/>
        <v>0.049129</v>
      </c>
      <c r="G84" s="9">
        <f t="shared" si="10"/>
        <v>67631.77720000013</v>
      </c>
      <c r="H84" s="15">
        <f t="shared" si="11"/>
        <v>104</v>
      </c>
    </row>
    <row r="85" spans="1:8" ht="12.75">
      <c r="A85" s="6">
        <v>130</v>
      </c>
      <c r="B85" s="5" t="s">
        <v>0</v>
      </c>
      <c r="C85" s="12">
        <v>38145054.75</v>
      </c>
      <c r="D85" s="10">
        <f t="shared" si="12"/>
        <v>1675802.19</v>
      </c>
      <c r="E85" s="14">
        <v>1588202.45</v>
      </c>
      <c r="F85" s="8">
        <f t="shared" si="9"/>
        <v>0.041636</v>
      </c>
      <c r="G85" s="9">
        <f t="shared" si="10"/>
        <v>-87599.73999999999</v>
      </c>
      <c r="H85" s="15">
        <f t="shared" si="11"/>
        <v>80</v>
      </c>
    </row>
    <row r="86" spans="1:8" ht="12.75">
      <c r="A86" s="6">
        <v>5000</v>
      </c>
      <c r="B86" s="5" t="s">
        <v>85</v>
      </c>
      <c r="C86" s="12">
        <v>25538413.47</v>
      </c>
      <c r="D86" s="10">
        <f t="shared" si="12"/>
        <v>1171536.5388</v>
      </c>
      <c r="E86" s="14">
        <v>999511.29</v>
      </c>
      <c r="F86" s="8">
        <f t="shared" si="9"/>
        <v>0.039138</v>
      </c>
      <c r="G86" s="9">
        <f t="shared" si="10"/>
        <v>-172025.24879999994</v>
      </c>
      <c r="H86" s="15">
        <f t="shared" si="11"/>
        <v>70</v>
      </c>
    </row>
    <row r="87" spans="1:8" ht="12.75">
      <c r="A87" s="6">
        <v>4111</v>
      </c>
      <c r="B87" s="5" t="s">
        <v>66</v>
      </c>
      <c r="C87" s="12">
        <v>10956569.41</v>
      </c>
      <c r="D87" s="10">
        <f t="shared" si="12"/>
        <v>588262.7764000001</v>
      </c>
      <c r="E87" s="14">
        <v>480053.58999999997</v>
      </c>
      <c r="F87" s="8">
        <f t="shared" si="9"/>
        <v>0.043814</v>
      </c>
      <c r="G87" s="9">
        <f t="shared" si="10"/>
        <v>-108209.18640000012</v>
      </c>
      <c r="H87" s="15">
        <f t="shared" si="11"/>
        <v>89</v>
      </c>
    </row>
    <row r="88" spans="1:8" ht="12.75">
      <c r="A88" s="6">
        <v>7320</v>
      </c>
      <c r="B88" s="5" t="s">
        <v>124</v>
      </c>
      <c r="C88" s="12">
        <v>19620765.79</v>
      </c>
      <c r="D88" s="10">
        <f t="shared" si="12"/>
        <v>934830.6316</v>
      </c>
      <c r="E88" s="14">
        <v>594004.6</v>
      </c>
      <c r="F88" s="8">
        <f t="shared" si="9"/>
        <v>0.030274</v>
      </c>
      <c r="G88" s="9">
        <f t="shared" si="10"/>
        <v>-340826.0316</v>
      </c>
      <c r="H88" s="15">
        <f t="shared" si="11"/>
        <v>31</v>
      </c>
    </row>
    <row r="89" spans="1:8" ht="12.75">
      <c r="A89" s="6">
        <v>5100</v>
      </c>
      <c r="B89" s="5" t="s">
        <v>87</v>
      </c>
      <c r="C89" s="12">
        <v>16350535.17</v>
      </c>
      <c r="D89" s="10">
        <f t="shared" si="12"/>
        <v>804021.4068</v>
      </c>
      <c r="E89" s="14">
        <v>542821.79</v>
      </c>
      <c r="F89" s="8">
        <f t="shared" si="9"/>
        <v>0.033199</v>
      </c>
      <c r="G89" s="9">
        <f t="shared" si="10"/>
        <v>-261199.61679999996</v>
      </c>
      <c r="H89" s="15">
        <f t="shared" si="11"/>
        <v>46</v>
      </c>
    </row>
    <row r="90" spans="1:8" ht="12.75">
      <c r="A90" s="6">
        <v>5130</v>
      </c>
      <c r="B90" s="5" t="s">
        <v>88</v>
      </c>
      <c r="C90" s="12">
        <v>9228790.55</v>
      </c>
      <c r="D90" s="10">
        <f t="shared" si="12"/>
        <v>519151.62200000003</v>
      </c>
      <c r="E90" s="14">
        <v>711345.9299999999</v>
      </c>
      <c r="F90" s="8">
        <f t="shared" si="9"/>
        <v>0.077079</v>
      </c>
      <c r="G90" s="9">
        <f t="shared" si="10"/>
        <v>192194.3079999999</v>
      </c>
      <c r="H90" s="15">
        <f t="shared" si="11"/>
        <v>141</v>
      </c>
    </row>
    <row r="91" spans="1:8" ht="12.75">
      <c r="A91" s="6">
        <v>617</v>
      </c>
      <c r="B91" s="5" t="s">
        <v>147</v>
      </c>
      <c r="C91" s="12">
        <v>12280876.5</v>
      </c>
      <c r="D91" s="10">
        <f t="shared" si="12"/>
        <v>641235.06</v>
      </c>
      <c r="E91" s="14">
        <v>639442.9400000001</v>
      </c>
      <c r="F91" s="8">
        <f t="shared" si="9"/>
        <v>0.052068</v>
      </c>
      <c r="G91" s="9">
        <f t="shared" si="10"/>
        <v>-1792.1199999999953</v>
      </c>
      <c r="H91" s="15">
        <f t="shared" si="11"/>
        <v>114</v>
      </c>
    </row>
    <row r="92" spans="1:8" ht="12.75">
      <c r="A92" s="6">
        <v>5411</v>
      </c>
      <c r="B92" s="5" t="s">
        <v>91</v>
      </c>
      <c r="C92" s="12">
        <v>15414839.54</v>
      </c>
      <c r="D92" s="10">
        <f t="shared" si="12"/>
        <v>766593.5816</v>
      </c>
      <c r="E92" s="14">
        <v>754080.71</v>
      </c>
      <c r="F92" s="8">
        <f t="shared" si="9"/>
        <v>0.048919</v>
      </c>
      <c r="G92" s="9">
        <f t="shared" si="10"/>
        <v>-12512.871600000071</v>
      </c>
      <c r="H92" s="15">
        <f t="shared" si="11"/>
        <v>103</v>
      </c>
    </row>
    <row r="93" spans="1:8" ht="12.75">
      <c r="A93" s="6">
        <v>5711</v>
      </c>
      <c r="B93" s="5" t="s">
        <v>98</v>
      </c>
      <c r="C93" s="12">
        <v>18986164.43</v>
      </c>
      <c r="D93" s="10">
        <f t="shared" si="12"/>
        <v>909446.5772</v>
      </c>
      <c r="E93" s="14">
        <v>614343.29</v>
      </c>
      <c r="F93" s="8">
        <f t="shared" si="9"/>
        <v>0.032357</v>
      </c>
      <c r="G93" s="9">
        <f t="shared" si="10"/>
        <v>-295103.2872</v>
      </c>
      <c r="H93" s="15">
        <f t="shared" si="11"/>
        <v>41</v>
      </c>
    </row>
    <row r="94" spans="1:8" ht="12.75">
      <c r="A94" s="6">
        <v>7011</v>
      </c>
      <c r="B94" s="5" t="s">
        <v>119</v>
      </c>
      <c r="C94" s="12">
        <v>11412475.93</v>
      </c>
      <c r="D94" s="10">
        <f t="shared" si="12"/>
        <v>606499.0372</v>
      </c>
      <c r="E94" s="14">
        <v>302770.29000000004</v>
      </c>
      <c r="F94" s="8">
        <f t="shared" si="9"/>
        <v>0.02653</v>
      </c>
      <c r="G94" s="9">
        <f t="shared" si="10"/>
        <v>-303728.7472</v>
      </c>
      <c r="H94" s="15">
        <f t="shared" si="11"/>
        <v>24</v>
      </c>
    </row>
    <row r="95" spans="1:8" ht="12.75">
      <c r="A95" s="6">
        <v>5200</v>
      </c>
      <c r="B95" s="5" t="s">
        <v>90</v>
      </c>
      <c r="C95" s="12">
        <v>16883509.63</v>
      </c>
      <c r="D95" s="10">
        <f t="shared" si="12"/>
        <v>825340.3852</v>
      </c>
      <c r="E95" s="14">
        <v>814705.4199999999</v>
      </c>
      <c r="F95" s="8">
        <f t="shared" si="9"/>
        <v>0.048255</v>
      </c>
      <c r="G95" s="9">
        <f t="shared" si="10"/>
        <v>-10634.965200000093</v>
      </c>
      <c r="H95" s="15">
        <f t="shared" si="11"/>
        <v>100</v>
      </c>
    </row>
    <row r="96" spans="1:8" ht="12.75">
      <c r="A96" s="6">
        <v>3021</v>
      </c>
      <c r="B96" s="22" t="s">
        <v>48</v>
      </c>
      <c r="C96" s="12">
        <v>45825318.83</v>
      </c>
      <c r="D96" s="10">
        <f t="shared" si="12"/>
        <v>1983012.7532</v>
      </c>
      <c r="E96" s="14">
        <v>1177576.51</v>
      </c>
      <c r="F96" s="8">
        <f t="shared" si="9"/>
        <v>0.025697</v>
      </c>
      <c r="G96" s="9">
        <f t="shared" si="10"/>
        <v>-805436.2431999999</v>
      </c>
      <c r="H96" s="15">
        <f t="shared" si="11"/>
        <v>21</v>
      </c>
    </row>
    <row r="97" spans="1:8" ht="12.75">
      <c r="A97" s="6">
        <v>921</v>
      </c>
      <c r="B97" s="5" t="s">
        <v>12</v>
      </c>
      <c r="C97" s="12">
        <v>6819036.36</v>
      </c>
      <c r="D97" s="10">
        <f t="shared" si="12"/>
        <v>422761.45440000005</v>
      </c>
      <c r="E97" s="14">
        <v>423772.26</v>
      </c>
      <c r="F97" s="8">
        <f t="shared" si="9"/>
        <v>0.062145</v>
      </c>
      <c r="G97" s="9">
        <f t="shared" si="10"/>
        <v>1010.8055999999633</v>
      </c>
      <c r="H97" s="15">
        <f t="shared" si="11"/>
        <v>132</v>
      </c>
    </row>
    <row r="98" spans="1:8" ht="12.75">
      <c r="A98" s="6">
        <v>3620</v>
      </c>
      <c r="B98" s="5" t="s">
        <v>58</v>
      </c>
      <c r="C98" s="12">
        <v>40720536.95</v>
      </c>
      <c r="D98" s="10">
        <f t="shared" si="12"/>
        <v>1778821.4780000001</v>
      </c>
      <c r="E98" s="14">
        <v>1012142.35</v>
      </c>
      <c r="F98" s="8">
        <f aca="true" t="shared" si="13" ref="F98:F129">ROUND(E98/C98,6)</f>
        <v>0.024856</v>
      </c>
      <c r="G98" s="9">
        <f aca="true" t="shared" si="14" ref="G98:G129">SUM(E98-D98)</f>
        <v>-766679.1280000001</v>
      </c>
      <c r="H98" s="15">
        <f aca="true" t="shared" si="15" ref="H98:H129">RANK(F98,$F$2:$F$145,1)</f>
        <v>16</v>
      </c>
    </row>
    <row r="99" spans="1:8" ht="12.75">
      <c r="A99" s="6">
        <v>3022</v>
      </c>
      <c r="B99" s="5" t="s">
        <v>49</v>
      </c>
      <c r="C99" s="12">
        <v>89965002.85</v>
      </c>
      <c r="D99" s="10">
        <f t="shared" si="12"/>
        <v>3748600.114</v>
      </c>
      <c r="E99" s="14">
        <v>1914950.08</v>
      </c>
      <c r="F99" s="8">
        <f t="shared" si="13"/>
        <v>0.021286</v>
      </c>
      <c r="G99" s="9">
        <f t="shared" si="14"/>
        <v>-1833650.034</v>
      </c>
      <c r="H99" s="15">
        <f t="shared" si="15"/>
        <v>7</v>
      </c>
    </row>
    <row r="100" spans="1:8" ht="12.75">
      <c r="A100" s="6">
        <v>2423</v>
      </c>
      <c r="B100" s="5" t="s">
        <v>38</v>
      </c>
      <c r="C100" s="12">
        <v>20303886.3</v>
      </c>
      <c r="D100" s="10">
        <f t="shared" si="12"/>
        <v>962155.452</v>
      </c>
      <c r="E100" s="14">
        <v>846560.2</v>
      </c>
      <c r="F100" s="8">
        <f t="shared" si="13"/>
        <v>0.041694</v>
      </c>
      <c r="G100" s="9">
        <f t="shared" si="14"/>
        <v>-115595.2520000001</v>
      </c>
      <c r="H100" s="15">
        <f t="shared" si="15"/>
        <v>81</v>
      </c>
    </row>
    <row r="101" spans="1:8" ht="12.75">
      <c r="A101" s="6">
        <v>6120</v>
      </c>
      <c r="B101" s="5" t="s">
        <v>108</v>
      </c>
      <c r="C101" s="12">
        <v>34062389.47</v>
      </c>
      <c r="D101" s="10">
        <f t="shared" si="12"/>
        <v>1512495.5788</v>
      </c>
      <c r="E101" s="14">
        <v>1454692.96</v>
      </c>
      <c r="F101" s="8">
        <f t="shared" si="13"/>
        <v>0.042707</v>
      </c>
      <c r="G101" s="9">
        <f t="shared" si="14"/>
        <v>-57802.618800000055</v>
      </c>
      <c r="H101" s="15">
        <f t="shared" si="15"/>
        <v>85</v>
      </c>
    </row>
    <row r="102" spans="1:8" ht="12.75">
      <c r="A102" s="6">
        <v>5500</v>
      </c>
      <c r="B102" s="5" t="s">
        <v>93</v>
      </c>
      <c r="C102" s="12">
        <v>25112750.71</v>
      </c>
      <c r="D102" s="10">
        <f t="shared" si="12"/>
        <v>1154510.0284000002</v>
      </c>
      <c r="E102" s="14">
        <v>921109.04</v>
      </c>
      <c r="F102" s="8">
        <f t="shared" si="13"/>
        <v>0.036679</v>
      </c>
      <c r="G102" s="9">
        <f t="shared" si="14"/>
        <v>-233400.98840000015</v>
      </c>
      <c r="H102" s="15">
        <f t="shared" si="15"/>
        <v>59</v>
      </c>
    </row>
    <row r="103" spans="1:8" ht="12.75">
      <c r="A103" s="6">
        <v>5600</v>
      </c>
      <c r="B103" s="5" t="s">
        <v>96</v>
      </c>
      <c r="C103" s="12">
        <v>13268113.7</v>
      </c>
      <c r="D103" s="10">
        <f t="shared" si="12"/>
        <v>680724.548</v>
      </c>
      <c r="E103" s="14">
        <v>448013.19999999995</v>
      </c>
      <c r="F103" s="8">
        <f t="shared" si="13"/>
        <v>0.033766</v>
      </c>
      <c r="G103" s="9">
        <f t="shared" si="14"/>
        <v>-232711.348</v>
      </c>
      <c r="H103" s="15">
        <f t="shared" si="15"/>
        <v>49</v>
      </c>
    </row>
    <row r="104" spans="1:8" ht="12.75">
      <c r="A104" s="6">
        <v>1821</v>
      </c>
      <c r="B104" s="5" t="s">
        <v>27</v>
      </c>
      <c r="C104" s="12">
        <v>35996293.89</v>
      </c>
      <c r="D104" s="10">
        <f t="shared" si="12"/>
        <v>1589851.7556</v>
      </c>
      <c r="E104" s="14">
        <v>1216785.74</v>
      </c>
      <c r="F104" s="8">
        <f t="shared" si="13"/>
        <v>0.033803</v>
      </c>
      <c r="G104" s="9">
        <f t="shared" si="14"/>
        <v>-373066.01560000004</v>
      </c>
      <c r="H104" s="15">
        <f t="shared" si="15"/>
        <v>50</v>
      </c>
    </row>
    <row r="105" spans="1:8" ht="12.75">
      <c r="A105" s="6">
        <v>5020</v>
      </c>
      <c r="B105" s="5" t="s">
        <v>86</v>
      </c>
      <c r="C105" s="12">
        <v>9786431.58</v>
      </c>
      <c r="D105" s="10">
        <f t="shared" si="12"/>
        <v>541457.2631999999</v>
      </c>
      <c r="E105" s="14">
        <v>446314.93000000005</v>
      </c>
      <c r="F105" s="8">
        <f t="shared" si="13"/>
        <v>0.045605</v>
      </c>
      <c r="G105" s="9">
        <f t="shared" si="14"/>
        <v>-95142.33319999988</v>
      </c>
      <c r="H105" s="15">
        <f t="shared" si="15"/>
        <v>93</v>
      </c>
    </row>
    <row r="106" spans="1:8" ht="12.75">
      <c r="A106" s="6">
        <v>5520</v>
      </c>
      <c r="B106" s="5" t="s">
        <v>94</v>
      </c>
      <c r="C106" s="12">
        <v>35401113.96</v>
      </c>
      <c r="D106" s="10">
        <f t="shared" si="12"/>
        <v>1566044.5584</v>
      </c>
      <c r="E106" s="14">
        <v>1306627.29</v>
      </c>
      <c r="F106" s="8">
        <f t="shared" si="13"/>
        <v>0.036909</v>
      </c>
      <c r="G106" s="9">
        <f t="shared" si="14"/>
        <v>-259417.26839999994</v>
      </c>
      <c r="H106" s="15">
        <f t="shared" si="15"/>
        <v>61</v>
      </c>
    </row>
    <row r="107" spans="1:8" ht="12.75">
      <c r="A107" s="6">
        <v>5820</v>
      </c>
      <c r="B107" s="5" t="s">
        <v>102</v>
      </c>
      <c r="C107" s="12">
        <v>19195761.56</v>
      </c>
      <c r="D107" s="10">
        <f t="shared" si="12"/>
        <v>917830.4624</v>
      </c>
      <c r="E107" s="14">
        <v>600098.62</v>
      </c>
      <c r="F107" s="8">
        <f t="shared" si="13"/>
        <v>0.031262</v>
      </c>
      <c r="G107" s="9">
        <f t="shared" si="14"/>
        <v>-317731.84239999996</v>
      </c>
      <c r="H107" s="15">
        <f t="shared" si="15"/>
        <v>35</v>
      </c>
    </row>
    <row r="108" spans="1:8" ht="12.75">
      <c r="A108" s="6">
        <v>5800</v>
      </c>
      <c r="B108" s="5" t="s">
        <v>101</v>
      </c>
      <c r="C108" s="12">
        <v>26921113.84</v>
      </c>
      <c r="D108" s="10">
        <f t="shared" si="12"/>
        <v>1226844.5536</v>
      </c>
      <c r="E108" s="14">
        <v>699874.3300000001</v>
      </c>
      <c r="F108" s="8">
        <f t="shared" si="13"/>
        <v>0.025997</v>
      </c>
      <c r="G108" s="9">
        <f t="shared" si="14"/>
        <v>-526970.2235999999</v>
      </c>
      <c r="H108" s="15">
        <f t="shared" si="15"/>
        <v>23</v>
      </c>
    </row>
    <row r="109" spans="1:8" ht="12.75">
      <c r="A109" s="6">
        <v>5530</v>
      </c>
      <c r="B109" s="5" t="s">
        <v>95</v>
      </c>
      <c r="C109" s="12">
        <v>17945672.5</v>
      </c>
      <c r="D109" s="10">
        <f t="shared" si="12"/>
        <v>867826.9</v>
      </c>
      <c r="E109" s="14">
        <v>674120.63</v>
      </c>
      <c r="F109" s="8">
        <f t="shared" si="13"/>
        <v>0.037565</v>
      </c>
      <c r="G109" s="9">
        <f t="shared" si="14"/>
        <v>-193706.27000000002</v>
      </c>
      <c r="H109" s="15">
        <f t="shared" si="15"/>
        <v>65</v>
      </c>
    </row>
    <row r="110" spans="1:8" ht="12.75">
      <c r="A110" s="6">
        <v>5900</v>
      </c>
      <c r="B110" s="5" t="s">
        <v>103</v>
      </c>
      <c r="C110" s="12">
        <v>21061742.66</v>
      </c>
      <c r="D110" s="10">
        <f t="shared" si="12"/>
        <v>992469.7064</v>
      </c>
      <c r="E110" s="14">
        <v>643396.09</v>
      </c>
      <c r="F110" s="8">
        <f t="shared" si="13"/>
        <v>0.030548</v>
      </c>
      <c r="G110" s="9">
        <f t="shared" si="14"/>
        <v>-349073.61640000006</v>
      </c>
      <c r="H110" s="15">
        <f t="shared" si="15"/>
        <v>32</v>
      </c>
    </row>
    <row r="111" spans="1:8" ht="12.75">
      <c r="A111" s="6">
        <v>1212</v>
      </c>
      <c r="B111" s="5" t="s">
        <v>16</v>
      </c>
      <c r="C111" s="12">
        <v>18005765.55</v>
      </c>
      <c r="D111" s="10">
        <f t="shared" si="12"/>
        <v>870230.6220000001</v>
      </c>
      <c r="E111" s="14">
        <v>568574.75</v>
      </c>
      <c r="F111" s="8">
        <f t="shared" si="13"/>
        <v>0.031577</v>
      </c>
      <c r="G111" s="9">
        <f t="shared" si="14"/>
        <v>-301655.8720000001</v>
      </c>
      <c r="H111" s="15">
        <f t="shared" si="15"/>
        <v>37</v>
      </c>
    </row>
    <row r="112" spans="1:8" ht="12.75">
      <c r="A112" s="6">
        <v>6000</v>
      </c>
      <c r="B112" s="5" t="s">
        <v>106</v>
      </c>
      <c r="C112" s="12">
        <v>12104495.44</v>
      </c>
      <c r="D112" s="10">
        <f t="shared" si="12"/>
        <v>634179.8176</v>
      </c>
      <c r="E112" s="14">
        <v>714385.99</v>
      </c>
      <c r="F112" s="8">
        <f t="shared" si="13"/>
        <v>0.059018</v>
      </c>
      <c r="G112" s="9">
        <f t="shared" si="14"/>
        <v>80206.17240000004</v>
      </c>
      <c r="H112" s="15">
        <f t="shared" si="15"/>
        <v>127</v>
      </c>
    </row>
    <row r="113" spans="1:8" ht="12.75">
      <c r="A113" s="6">
        <v>6100</v>
      </c>
      <c r="B113" s="5" t="s">
        <v>107</v>
      </c>
      <c r="C113" s="12">
        <v>167132605.16</v>
      </c>
      <c r="D113" s="10">
        <f t="shared" si="12"/>
        <v>6835304.2064</v>
      </c>
      <c r="E113" s="14">
        <v>3052293.77</v>
      </c>
      <c r="F113" s="8">
        <f t="shared" si="13"/>
        <v>0.018263</v>
      </c>
      <c r="G113" s="9">
        <f t="shared" si="14"/>
        <v>-3783010.4363999995</v>
      </c>
      <c r="H113" s="15">
        <f t="shared" si="15"/>
        <v>4</v>
      </c>
    </row>
    <row r="114" spans="1:8" ht="12.75">
      <c r="A114" s="6">
        <v>5620</v>
      </c>
      <c r="B114" s="5" t="s">
        <v>97</v>
      </c>
      <c r="C114" s="12">
        <v>5860410.33</v>
      </c>
      <c r="D114" s="10">
        <f t="shared" si="12"/>
        <v>384416.4132</v>
      </c>
      <c r="E114" s="14">
        <v>300570.26</v>
      </c>
      <c r="F114" s="8">
        <f t="shared" si="13"/>
        <v>0.051288</v>
      </c>
      <c r="G114" s="9">
        <f t="shared" si="14"/>
        <v>-83846.1532</v>
      </c>
      <c r="H114" s="15">
        <f t="shared" si="15"/>
        <v>111</v>
      </c>
    </row>
    <row r="115" spans="1:8" ht="12.75">
      <c r="A115" s="6">
        <v>6200</v>
      </c>
      <c r="B115" s="5" t="s">
        <v>109</v>
      </c>
      <c r="C115" s="12">
        <v>31979183.54</v>
      </c>
      <c r="D115" s="10">
        <f t="shared" si="12"/>
        <v>1429167.3416</v>
      </c>
      <c r="E115" s="14">
        <v>1363345.01</v>
      </c>
      <c r="F115" s="8">
        <f t="shared" si="13"/>
        <v>0.042632</v>
      </c>
      <c r="G115" s="9">
        <f t="shared" si="14"/>
        <v>-65822.33159999992</v>
      </c>
      <c r="H115" s="15">
        <f t="shared" si="15"/>
        <v>84</v>
      </c>
    </row>
    <row r="116" spans="1:8" ht="12.75">
      <c r="A116" s="6">
        <v>6920</v>
      </c>
      <c r="B116" s="5" t="s">
        <v>118</v>
      </c>
      <c r="C116" s="12">
        <v>14861074.6</v>
      </c>
      <c r="D116" s="10">
        <f aca="true" t="shared" si="16" ref="D116:D145">SUM(C116*0.04+150000)</f>
        <v>744442.984</v>
      </c>
      <c r="E116" s="14">
        <v>726668.71</v>
      </c>
      <c r="F116" s="8">
        <f t="shared" si="13"/>
        <v>0.048897</v>
      </c>
      <c r="G116" s="9">
        <f t="shared" si="14"/>
        <v>-17774.274000000092</v>
      </c>
      <c r="H116" s="15">
        <f t="shared" si="15"/>
        <v>102</v>
      </c>
    </row>
    <row r="117" spans="1:8" ht="12.75">
      <c r="A117" s="6">
        <v>6400</v>
      </c>
      <c r="B117" s="5" t="s">
        <v>112</v>
      </c>
      <c r="C117" s="12">
        <v>33545244.43</v>
      </c>
      <c r="D117" s="10">
        <f t="shared" si="16"/>
        <v>1491809.7772000001</v>
      </c>
      <c r="E117" s="14">
        <v>1222668.1</v>
      </c>
      <c r="F117" s="8">
        <f t="shared" si="13"/>
        <v>0.036448</v>
      </c>
      <c r="G117" s="9">
        <f t="shared" si="14"/>
        <v>-269141.67720000003</v>
      </c>
      <c r="H117" s="15">
        <f t="shared" si="15"/>
        <v>56</v>
      </c>
    </row>
    <row r="118" spans="1:8" ht="12.75">
      <c r="A118" s="6">
        <v>6500</v>
      </c>
      <c r="B118" s="5" t="s">
        <v>113</v>
      </c>
      <c r="C118" s="12">
        <v>24348993.31</v>
      </c>
      <c r="D118" s="10">
        <f t="shared" si="16"/>
        <v>1123959.7324</v>
      </c>
      <c r="E118" s="14">
        <v>797325.28</v>
      </c>
      <c r="F118" s="8">
        <f t="shared" si="13"/>
        <v>0.032746</v>
      </c>
      <c r="G118" s="9">
        <f t="shared" si="14"/>
        <v>-326634.45240000007</v>
      </c>
      <c r="H118" s="15">
        <f t="shared" si="15"/>
        <v>44</v>
      </c>
    </row>
    <row r="119" spans="1:8" ht="12.75">
      <c r="A119" s="6">
        <v>6312</v>
      </c>
      <c r="B119" s="5" t="s">
        <v>111</v>
      </c>
      <c r="C119" s="12">
        <v>10051467.64</v>
      </c>
      <c r="D119" s="10">
        <f t="shared" si="16"/>
        <v>552058.7056</v>
      </c>
      <c r="E119" s="14">
        <v>518631.05000000005</v>
      </c>
      <c r="F119" s="8">
        <f t="shared" si="13"/>
        <v>0.051598</v>
      </c>
      <c r="G119" s="9">
        <f t="shared" si="14"/>
        <v>-33427.65559999994</v>
      </c>
      <c r="H119" s="15">
        <f t="shared" si="15"/>
        <v>112</v>
      </c>
    </row>
    <row r="120" spans="1:8" ht="12.75">
      <c r="A120" s="6">
        <v>5412</v>
      </c>
      <c r="B120" s="5" t="s">
        <v>92</v>
      </c>
      <c r="C120" s="12">
        <v>41123970.39</v>
      </c>
      <c r="D120" s="10">
        <f t="shared" si="16"/>
        <v>1794958.8156</v>
      </c>
      <c r="E120" s="14">
        <v>998075.03</v>
      </c>
      <c r="F120" s="8">
        <f t="shared" si="13"/>
        <v>0.02427</v>
      </c>
      <c r="G120" s="9">
        <f t="shared" si="14"/>
        <v>-796883.7856000001</v>
      </c>
      <c r="H120" s="15">
        <f t="shared" si="15"/>
        <v>13</v>
      </c>
    </row>
    <row r="121" spans="1:8" ht="12.75">
      <c r="A121" s="6">
        <v>5712</v>
      </c>
      <c r="B121" s="5" t="s">
        <v>99</v>
      </c>
      <c r="C121" s="12">
        <v>15495460.74</v>
      </c>
      <c r="D121" s="10">
        <f t="shared" si="16"/>
        <v>769818.4296</v>
      </c>
      <c r="E121" s="14">
        <v>777060.8700000001</v>
      </c>
      <c r="F121" s="8">
        <f t="shared" si="13"/>
        <v>0.050148</v>
      </c>
      <c r="G121" s="9">
        <f t="shared" si="14"/>
        <v>7242.4404000000795</v>
      </c>
      <c r="H121" s="15">
        <f t="shared" si="15"/>
        <v>108</v>
      </c>
    </row>
    <row r="122" spans="1:8" ht="12.75">
      <c r="A122" s="6">
        <v>7012</v>
      </c>
      <c r="B122" s="5" t="s">
        <v>120</v>
      </c>
      <c r="C122" s="12">
        <v>24728690.87</v>
      </c>
      <c r="D122" s="10">
        <f t="shared" si="16"/>
        <v>1139147.6348</v>
      </c>
      <c r="E122" s="14">
        <v>761500.75</v>
      </c>
      <c r="F122" s="8">
        <f t="shared" si="13"/>
        <v>0.030794</v>
      </c>
      <c r="G122" s="9">
        <f t="shared" si="14"/>
        <v>-377646.8848000001</v>
      </c>
      <c r="H122" s="15">
        <f t="shared" si="15"/>
        <v>33</v>
      </c>
    </row>
    <row r="123" spans="1:8" ht="12.75">
      <c r="A123" s="6">
        <v>5321</v>
      </c>
      <c r="B123" s="5" t="s">
        <v>150</v>
      </c>
      <c r="C123" s="12">
        <v>51954558.01</v>
      </c>
      <c r="D123" s="10">
        <f t="shared" si="16"/>
        <v>2228182.3203999996</v>
      </c>
      <c r="E123" s="14">
        <v>1195225.8699999999</v>
      </c>
      <c r="F123" s="8">
        <f t="shared" si="13"/>
        <v>0.023005</v>
      </c>
      <c r="G123" s="9">
        <f t="shared" si="14"/>
        <v>-1032956.4503999997</v>
      </c>
      <c r="H123" s="15">
        <f t="shared" si="15"/>
        <v>9</v>
      </c>
    </row>
    <row r="124" spans="1:8" ht="12.75">
      <c r="A124" s="6">
        <v>6600</v>
      </c>
      <c r="B124" s="5" t="s">
        <v>114</v>
      </c>
      <c r="C124" s="12">
        <v>23005960.88</v>
      </c>
      <c r="D124" s="10">
        <f t="shared" si="16"/>
        <v>1070238.4352</v>
      </c>
      <c r="E124" s="14">
        <v>883935.3300000001</v>
      </c>
      <c r="F124" s="8">
        <f t="shared" si="13"/>
        <v>0.038422</v>
      </c>
      <c r="G124" s="9">
        <f t="shared" si="14"/>
        <v>-186303.10519999987</v>
      </c>
      <c r="H124" s="15">
        <f t="shared" si="15"/>
        <v>68</v>
      </c>
    </row>
    <row r="125" spans="1:8" ht="12.75">
      <c r="A125" s="6">
        <v>6711</v>
      </c>
      <c r="B125" s="5" t="s">
        <v>148</v>
      </c>
      <c r="C125" s="12">
        <v>39809987.09</v>
      </c>
      <c r="D125" s="10">
        <f t="shared" si="16"/>
        <v>1742399.4836000002</v>
      </c>
      <c r="E125" s="14">
        <v>1695914.13</v>
      </c>
      <c r="F125" s="8">
        <f t="shared" si="13"/>
        <v>0.0426</v>
      </c>
      <c r="G125" s="9">
        <f t="shared" si="14"/>
        <v>-46485.353600000264</v>
      </c>
      <c r="H125" s="15">
        <f t="shared" si="15"/>
        <v>83</v>
      </c>
    </row>
    <row r="126" spans="1:8" ht="12.75">
      <c r="A126" s="6">
        <v>6900</v>
      </c>
      <c r="B126" s="5" t="s">
        <v>117</v>
      </c>
      <c r="C126" s="12">
        <v>20454311.37</v>
      </c>
      <c r="D126" s="10">
        <f t="shared" si="16"/>
        <v>968172.4548000001</v>
      </c>
      <c r="E126" s="14">
        <v>753027.74</v>
      </c>
      <c r="F126" s="8">
        <f t="shared" si="13"/>
        <v>0.036815</v>
      </c>
      <c r="G126" s="9">
        <f t="shared" si="14"/>
        <v>-215144.71480000007</v>
      </c>
      <c r="H126" s="15">
        <f t="shared" si="15"/>
        <v>60</v>
      </c>
    </row>
    <row r="127" spans="1:8" ht="12.75">
      <c r="A127" s="6">
        <v>7100</v>
      </c>
      <c r="B127" s="5" t="s">
        <v>121</v>
      </c>
      <c r="C127" s="12">
        <v>27914234.75</v>
      </c>
      <c r="D127" s="10">
        <f t="shared" si="16"/>
        <v>1266569.3900000001</v>
      </c>
      <c r="E127" s="14">
        <v>715002.3300000001</v>
      </c>
      <c r="F127" s="8">
        <f t="shared" si="13"/>
        <v>0.025614</v>
      </c>
      <c r="G127" s="9">
        <f t="shared" si="14"/>
        <v>-551567.06</v>
      </c>
      <c r="H127" s="15">
        <f t="shared" si="15"/>
        <v>19</v>
      </c>
    </row>
    <row r="128" spans="1:8" ht="12.75">
      <c r="A128" s="6">
        <v>7200</v>
      </c>
      <c r="B128" s="5" t="s">
        <v>122</v>
      </c>
      <c r="C128" s="12">
        <v>24446014.17</v>
      </c>
      <c r="D128" s="10">
        <f t="shared" si="16"/>
        <v>1127840.5668000001</v>
      </c>
      <c r="E128" s="14">
        <v>771662.29</v>
      </c>
      <c r="F128" s="8">
        <f t="shared" si="13"/>
        <v>0.031566</v>
      </c>
      <c r="G128" s="9">
        <f t="shared" si="14"/>
        <v>-356178.2768000001</v>
      </c>
      <c r="H128" s="15">
        <f t="shared" si="15"/>
        <v>36</v>
      </c>
    </row>
    <row r="129" spans="1:8" ht="12.75">
      <c r="A129" s="6">
        <v>4120</v>
      </c>
      <c r="B129" s="5" t="s">
        <v>67</v>
      </c>
      <c r="C129" s="12">
        <v>75688022.78</v>
      </c>
      <c r="D129" s="10">
        <f t="shared" si="16"/>
        <v>3177520.9112</v>
      </c>
      <c r="E129" s="14">
        <v>2245398.62</v>
      </c>
      <c r="F129" s="8">
        <f t="shared" si="13"/>
        <v>0.029666</v>
      </c>
      <c r="G129" s="9">
        <f t="shared" si="14"/>
        <v>-932122.2911999999</v>
      </c>
      <c r="H129" s="15">
        <f t="shared" si="15"/>
        <v>28</v>
      </c>
    </row>
    <row r="130" spans="1:8" ht="12.75">
      <c r="A130" s="6">
        <v>7300</v>
      </c>
      <c r="B130" s="5" t="s">
        <v>123</v>
      </c>
      <c r="C130" s="12">
        <v>23163640.78</v>
      </c>
      <c r="D130" s="10">
        <f t="shared" si="16"/>
        <v>1076545.6312000002</v>
      </c>
      <c r="E130" s="14">
        <v>889427.3999999999</v>
      </c>
      <c r="F130" s="8">
        <f aca="true" t="shared" si="17" ref="F130:F145">ROUND(E130/C130,6)</f>
        <v>0.038398</v>
      </c>
      <c r="G130" s="9">
        <f aca="true" t="shared" si="18" ref="G130:G145">SUM(E130-D130)</f>
        <v>-187118.23120000027</v>
      </c>
      <c r="H130" s="15">
        <f aca="true" t="shared" si="19" ref="H130:H145">RANK(F130,$F$2:$F$145,1)</f>
        <v>67</v>
      </c>
    </row>
    <row r="131" spans="1:8" ht="12.75">
      <c r="A131" s="6">
        <v>5131</v>
      </c>
      <c r="B131" s="5" t="s">
        <v>89</v>
      </c>
      <c r="C131" s="12">
        <v>8037290.37</v>
      </c>
      <c r="D131" s="10">
        <f t="shared" si="16"/>
        <v>471491.61480000004</v>
      </c>
      <c r="E131" s="14">
        <v>420172.30000000005</v>
      </c>
      <c r="F131" s="8">
        <f t="shared" si="17"/>
        <v>0.052278</v>
      </c>
      <c r="G131" s="9">
        <f t="shared" si="18"/>
        <v>-51319.31479999999</v>
      </c>
      <c r="H131" s="15">
        <f t="shared" si="19"/>
        <v>116</v>
      </c>
    </row>
    <row r="132" spans="1:8" ht="12.75">
      <c r="A132" s="6">
        <v>7500</v>
      </c>
      <c r="B132" s="5" t="s">
        <v>126</v>
      </c>
      <c r="C132" s="12">
        <v>75455443.11</v>
      </c>
      <c r="D132" s="10">
        <f t="shared" si="16"/>
        <v>3168217.7244</v>
      </c>
      <c r="E132" s="14">
        <v>2003991.0099999998</v>
      </c>
      <c r="F132" s="8">
        <f t="shared" si="17"/>
        <v>0.026559</v>
      </c>
      <c r="G132" s="9">
        <f t="shared" si="18"/>
        <v>-1164226.7144000004</v>
      </c>
      <c r="H132" s="15">
        <f t="shared" si="19"/>
        <v>25</v>
      </c>
    </row>
    <row r="133" spans="1:8" ht="12.75">
      <c r="A133" s="6">
        <v>7400</v>
      </c>
      <c r="B133" s="5" t="s">
        <v>125</v>
      </c>
      <c r="C133" s="12">
        <v>18366320.44</v>
      </c>
      <c r="D133" s="10">
        <f t="shared" si="16"/>
        <v>884652.8176000001</v>
      </c>
      <c r="E133" s="14">
        <v>878303.24</v>
      </c>
      <c r="F133" s="8">
        <f t="shared" si="17"/>
        <v>0.047821</v>
      </c>
      <c r="G133" s="9">
        <f t="shared" si="18"/>
        <v>-6349.577600000077</v>
      </c>
      <c r="H133" s="15">
        <f t="shared" si="19"/>
        <v>99</v>
      </c>
    </row>
    <row r="134" spans="1:8" ht="12.75">
      <c r="A134" s="6">
        <v>8113</v>
      </c>
      <c r="B134" s="5" t="s">
        <v>136</v>
      </c>
      <c r="C134" s="12">
        <v>9545541.2</v>
      </c>
      <c r="D134" s="10">
        <f t="shared" si="16"/>
        <v>531821.648</v>
      </c>
      <c r="E134" s="14">
        <v>439358.79</v>
      </c>
      <c r="F134" s="8">
        <f t="shared" si="17"/>
        <v>0.046028</v>
      </c>
      <c r="G134" s="9">
        <f t="shared" si="18"/>
        <v>-92462.85800000007</v>
      </c>
      <c r="H134" s="15">
        <f t="shared" si="19"/>
        <v>96</v>
      </c>
    </row>
    <row r="135" spans="1:8" ht="12.75">
      <c r="A135" s="6">
        <v>7700</v>
      </c>
      <c r="B135" s="5" t="s">
        <v>131</v>
      </c>
      <c r="C135" s="12">
        <v>32334341.84</v>
      </c>
      <c r="D135" s="10">
        <f t="shared" si="16"/>
        <v>1443373.6736</v>
      </c>
      <c r="E135" s="14">
        <v>1266673.1600000001</v>
      </c>
      <c r="F135" s="8">
        <f t="shared" si="17"/>
        <v>0.039174</v>
      </c>
      <c r="G135" s="9">
        <f t="shared" si="18"/>
        <v>-176700.51359999995</v>
      </c>
      <c r="H135" s="15">
        <f t="shared" si="19"/>
        <v>73</v>
      </c>
    </row>
    <row r="136" spans="1:8" ht="12.75">
      <c r="A136" s="6">
        <v>7800</v>
      </c>
      <c r="B136" s="5" t="s">
        <v>132</v>
      </c>
      <c r="C136" s="12">
        <v>15794477.89</v>
      </c>
      <c r="D136" s="10">
        <f t="shared" si="16"/>
        <v>781779.1156</v>
      </c>
      <c r="E136" s="14">
        <v>618385.26</v>
      </c>
      <c r="F136" s="8">
        <f t="shared" si="17"/>
        <v>0.039152</v>
      </c>
      <c r="G136" s="9">
        <f t="shared" si="18"/>
        <v>-163393.8556</v>
      </c>
      <c r="H136" s="15">
        <f t="shared" si="19"/>
        <v>72</v>
      </c>
    </row>
    <row r="137" spans="1:8" ht="12.75">
      <c r="A137" s="6">
        <v>618</v>
      </c>
      <c r="B137" s="5" t="s">
        <v>146</v>
      </c>
      <c r="C137" s="12">
        <v>16389294.05</v>
      </c>
      <c r="D137" s="10">
        <f t="shared" si="16"/>
        <v>805571.762</v>
      </c>
      <c r="E137" s="14">
        <v>979254.82</v>
      </c>
      <c r="F137" s="8">
        <f t="shared" si="17"/>
        <v>0.05975</v>
      </c>
      <c r="G137" s="9">
        <f t="shared" si="18"/>
        <v>173683.05799999996</v>
      </c>
      <c r="H137" s="15">
        <f t="shared" si="19"/>
        <v>128</v>
      </c>
    </row>
    <row r="138" spans="1:8" ht="12.75">
      <c r="A138" s="6">
        <v>3112</v>
      </c>
      <c r="B138" s="5" t="s">
        <v>51</v>
      </c>
      <c r="C138" s="12">
        <v>13033294.64</v>
      </c>
      <c r="D138" s="10">
        <f t="shared" si="16"/>
        <v>671331.7856000001</v>
      </c>
      <c r="E138" s="14">
        <v>699341.92</v>
      </c>
      <c r="F138" s="8">
        <f t="shared" si="17"/>
        <v>0.053658</v>
      </c>
      <c r="G138" s="9">
        <f t="shared" si="18"/>
        <v>28010.13439999998</v>
      </c>
      <c r="H138" s="15">
        <f t="shared" si="19"/>
        <v>120</v>
      </c>
    </row>
    <row r="139" spans="1:8" ht="12.75">
      <c r="A139" s="6">
        <v>1321</v>
      </c>
      <c r="B139" s="5" t="s">
        <v>149</v>
      </c>
      <c r="C139" s="12">
        <v>33074754.53</v>
      </c>
      <c r="D139" s="10">
        <f t="shared" si="16"/>
        <v>1472990.1812</v>
      </c>
      <c r="E139" s="14">
        <v>1120512.81</v>
      </c>
      <c r="F139" s="8">
        <f t="shared" si="17"/>
        <v>0.033878</v>
      </c>
      <c r="G139" s="9">
        <f t="shared" si="18"/>
        <v>-352477.37119999994</v>
      </c>
      <c r="H139" s="15">
        <f t="shared" si="19"/>
        <v>51</v>
      </c>
    </row>
    <row r="140" spans="1:8" ht="12.75">
      <c r="A140" s="6">
        <v>6812</v>
      </c>
      <c r="B140" s="5" t="s">
        <v>116</v>
      </c>
      <c r="C140" s="12">
        <v>9811841.92</v>
      </c>
      <c r="D140" s="10">
        <f t="shared" si="16"/>
        <v>542473.6768</v>
      </c>
      <c r="E140" s="14">
        <v>746292.7</v>
      </c>
      <c r="F140" s="8">
        <f t="shared" si="17"/>
        <v>0.07606</v>
      </c>
      <c r="G140" s="9">
        <f t="shared" si="18"/>
        <v>203819.02319999994</v>
      </c>
      <c r="H140" s="15">
        <f t="shared" si="19"/>
        <v>140</v>
      </c>
    </row>
    <row r="141" spans="1:8" ht="12.75">
      <c r="A141" s="6">
        <v>7613</v>
      </c>
      <c r="B141" s="5" t="s">
        <v>129</v>
      </c>
      <c r="C141" s="12">
        <v>17985998.44</v>
      </c>
      <c r="D141" s="10">
        <f t="shared" si="16"/>
        <v>869439.9376000001</v>
      </c>
      <c r="E141" s="14">
        <v>724393.16</v>
      </c>
      <c r="F141" s="8">
        <f t="shared" si="17"/>
        <v>0.040275</v>
      </c>
      <c r="G141" s="9">
        <f t="shared" si="18"/>
        <v>-145046.77760000003</v>
      </c>
      <c r="H141" s="15">
        <f t="shared" si="19"/>
        <v>74</v>
      </c>
    </row>
    <row r="142" spans="1:8" ht="12.75">
      <c r="A142" s="6">
        <v>7900</v>
      </c>
      <c r="B142" s="5" t="s">
        <v>133</v>
      </c>
      <c r="C142" s="12">
        <v>11589655.83</v>
      </c>
      <c r="D142" s="10">
        <f t="shared" si="16"/>
        <v>613586.2332</v>
      </c>
      <c r="E142" s="14">
        <v>605246.73</v>
      </c>
      <c r="F142" s="8">
        <f t="shared" si="17"/>
        <v>0.052223</v>
      </c>
      <c r="G142" s="9">
        <f t="shared" si="18"/>
        <v>-8339.503200000036</v>
      </c>
      <c r="H142" s="15">
        <f t="shared" si="19"/>
        <v>115</v>
      </c>
    </row>
    <row r="143" spans="1:8" ht="12.75">
      <c r="A143" s="6">
        <v>4920</v>
      </c>
      <c r="B143" s="5" t="s">
        <v>84</v>
      </c>
      <c r="C143" s="12">
        <v>10645273.46</v>
      </c>
      <c r="D143" s="10">
        <f t="shared" si="16"/>
        <v>575810.9384000001</v>
      </c>
      <c r="E143" s="14">
        <v>597359.02</v>
      </c>
      <c r="F143" s="8">
        <f t="shared" si="17"/>
        <v>0.056115</v>
      </c>
      <c r="G143" s="9">
        <f t="shared" si="18"/>
        <v>21548.081599999918</v>
      </c>
      <c r="H143" s="15">
        <f t="shared" si="19"/>
        <v>123</v>
      </c>
    </row>
    <row r="144" spans="1:8" ht="12.75">
      <c r="A144" s="6">
        <v>8200</v>
      </c>
      <c r="B144" s="5" t="s">
        <v>137</v>
      </c>
      <c r="C144" s="12">
        <v>16215047.29</v>
      </c>
      <c r="D144" s="10">
        <f t="shared" si="16"/>
        <v>798601.8916</v>
      </c>
      <c r="E144" s="14">
        <v>1111027.52</v>
      </c>
      <c r="F144" s="8">
        <f t="shared" si="17"/>
        <v>0.068518</v>
      </c>
      <c r="G144" s="9">
        <f t="shared" si="18"/>
        <v>312425.62840000005</v>
      </c>
      <c r="H144" s="15">
        <f t="shared" si="19"/>
        <v>137</v>
      </c>
    </row>
    <row r="145" spans="1:8" ht="12.75">
      <c r="A145" s="6">
        <v>8220</v>
      </c>
      <c r="B145" s="5" t="s">
        <v>138</v>
      </c>
      <c r="C145" s="12">
        <v>18404065.58</v>
      </c>
      <c r="D145" s="10">
        <f t="shared" si="16"/>
        <v>886162.6231999999</v>
      </c>
      <c r="E145" s="14">
        <v>971358.49</v>
      </c>
      <c r="F145" s="8">
        <f t="shared" si="17"/>
        <v>0.05278</v>
      </c>
      <c r="G145" s="9">
        <f t="shared" si="18"/>
        <v>85195.86680000008</v>
      </c>
      <c r="H145" s="15">
        <f t="shared" si="19"/>
        <v>118</v>
      </c>
    </row>
    <row r="146" spans="1:8" ht="12.75">
      <c r="A146" s="6"/>
      <c r="B146" s="7" t="s">
        <v>139</v>
      </c>
      <c r="C146" s="16">
        <f>SUM(C2:C145)</f>
        <v>4379137012.179999</v>
      </c>
      <c r="D146" s="16">
        <f>SUM(D2:D145)</f>
        <v>196765480.48720008</v>
      </c>
      <c r="E146" s="16">
        <f>SUM(E2:E145)</f>
        <v>150273034.33</v>
      </c>
      <c r="F146" s="17">
        <f>ROUND(E146/C146,4)</f>
        <v>0.0343</v>
      </c>
      <c r="G146" s="11"/>
      <c r="H146" s="5"/>
    </row>
    <row r="148" spans="1:2" ht="12.75">
      <c r="A148" s="23" t="s">
        <v>153</v>
      </c>
      <c r="B148" s="4"/>
    </row>
  </sheetData>
  <sheetProtection/>
  <printOptions/>
  <pageMargins left="0.2" right="0.2" top="0.75" bottom="0.75" header="0.3" footer="0.3"/>
  <pageSetup fitToHeight="0" fitToWidth="1" horizontalDpi="600" verticalDpi="600" orientation="landscape" scale="95" r:id="rId1"/>
  <headerFooter>
    <oddHeader>&amp;C&amp;12 &amp;"Arial,Bold"2015-16 Administrative Cost Using Salaries and Fringe benefits Only (Objs. 100 - 200)
Functions 2310, 2320, 2330, and 2500 (As Prescribed in MS Code Section 37-61-9)&amp;"Arial,Regular"
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Elisha Campbell</dc:creator>
  <cp:keywords/>
  <dc:description/>
  <cp:lastModifiedBy>Jean Cook</cp:lastModifiedBy>
  <cp:lastPrinted>2016-11-17T16:58:01Z</cp:lastPrinted>
  <dcterms:created xsi:type="dcterms:W3CDTF">2004-12-16T19:19:51Z</dcterms:created>
  <dcterms:modified xsi:type="dcterms:W3CDTF">2016-12-02T18:25:45Z</dcterms:modified>
  <cp:category/>
  <cp:version/>
  <cp:contentType/>
  <cp:contentStatus/>
</cp:coreProperties>
</file>