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mdek12-my.sharepoint.com/personal/cshumaker_mdek12_org/Documents/Accountability Worksheets/"/>
    </mc:Choice>
  </mc:AlternateContent>
  <xr:revisionPtr revIDLastSave="5" documentId="8_{4BD50627-7A12-41A4-AF58-D344AF8BE7A1}" xr6:coauthVersionLast="45" xr6:coauthVersionMax="45" xr10:uidLastSave="{2C970F6B-C536-498A-AB84-E80DDDE7924F}"/>
  <bookViews>
    <workbookView xWindow="-110" yWindow="-110" windowWidth="19420" windowHeight="10420" activeTab="5" xr2:uid="{2DCF54C4-4C15-44F6-A157-D3B8F867C90E}"/>
  </bookViews>
  <sheets>
    <sheet name="Directions" sheetId="6" r:id="rId1"/>
    <sheet name="700 Point Schools EXAMPLE" sheetId="7" r:id="rId2"/>
    <sheet name="700 Point Schools" sheetId="2" r:id="rId3"/>
    <sheet name="1000 Point Schools EXAMPLE" sheetId="8" r:id="rId4"/>
    <sheet name="1000 Point Schools" sheetId="3" r:id="rId5"/>
    <sheet name="NT 1000 Conversion EXAMPLE" sheetId="9" r:id="rId6"/>
    <sheet name="NT 1000 Conversion" sheetId="10"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10" l="1"/>
  <c r="I4" i="10" s="1"/>
  <c r="E3" i="9"/>
  <c r="I4" i="9" s="1"/>
  <c r="J4" i="9" s="1"/>
  <c r="J4" i="10" l="1"/>
  <c r="I10" i="10"/>
  <c r="I2" i="10"/>
  <c r="I10" i="9"/>
  <c r="I2" i="9"/>
  <c r="V31" i="8"/>
  <c r="AE34" i="8" s="1"/>
  <c r="V30" i="8"/>
  <c r="AE29" i="8" s="1"/>
  <c r="O28" i="8"/>
  <c r="G28" i="8"/>
  <c r="O26" i="8"/>
  <c r="G26" i="8"/>
  <c r="AD24" i="8"/>
  <c r="AF24" i="8" s="1"/>
  <c r="AF22" i="8"/>
  <c r="AF19" i="8"/>
  <c r="W18" i="8"/>
  <c r="O18" i="8"/>
  <c r="G18" i="8"/>
  <c r="AF17" i="8"/>
  <c r="AG18" i="8" s="1"/>
  <c r="AI19" i="8" s="1"/>
  <c r="AG34" i="8" s="1"/>
  <c r="W16" i="8"/>
  <c r="O16" i="8"/>
  <c r="G16" i="8"/>
  <c r="AF12" i="8"/>
  <c r="AF10" i="8"/>
  <c r="W8" i="8"/>
  <c r="O8" i="8"/>
  <c r="G8" i="8"/>
  <c r="AF7" i="8"/>
  <c r="W6" i="8"/>
  <c r="O6" i="8"/>
  <c r="G6" i="8"/>
  <c r="AF5" i="8"/>
  <c r="U28" i="7"/>
  <c r="J28" i="7"/>
  <c r="U26" i="7"/>
  <c r="J26" i="7"/>
  <c r="U18" i="7"/>
  <c r="J18" i="7"/>
  <c r="U16" i="7"/>
  <c r="J16" i="7"/>
  <c r="AB8" i="7"/>
  <c r="U8" i="7"/>
  <c r="J8" i="7"/>
  <c r="AB6" i="7"/>
  <c r="U6" i="7"/>
  <c r="J6" i="7"/>
  <c r="AF12" i="3"/>
  <c r="AD24" i="3"/>
  <c r="J2" i="10" l="1"/>
  <c r="I8" i="10"/>
  <c r="J9" i="10" s="1"/>
  <c r="J2" i="9"/>
  <c r="I8" i="9"/>
  <c r="J9" i="9" s="1"/>
  <c r="AG11" i="8"/>
  <c r="AI12" i="8" s="1"/>
  <c r="AF34" i="8" s="1"/>
  <c r="AG6" i="8"/>
  <c r="AI7" i="8" s="1"/>
  <c r="AF36" i="8" s="1"/>
  <c r="X7" i="8"/>
  <c r="W11" i="8" s="1"/>
  <c r="AD34" i="8" s="1"/>
  <c r="X17" i="8"/>
  <c r="W21" i="8" s="1"/>
  <c r="AD36" i="8" s="1"/>
  <c r="P27" i="8"/>
  <c r="O30" i="8" s="1"/>
  <c r="AC31" i="8" s="1"/>
  <c r="P17" i="8"/>
  <c r="O20" i="8" s="1"/>
  <c r="AC30" i="8" s="1"/>
  <c r="O21" i="8"/>
  <c r="AC35" i="8" s="1"/>
  <c r="P7" i="8"/>
  <c r="O10" i="8" s="1"/>
  <c r="AC29" i="8" s="1"/>
  <c r="O11" i="8"/>
  <c r="AC34" i="8" s="1"/>
  <c r="H27" i="8"/>
  <c r="G30" i="8" s="1"/>
  <c r="AB31" i="8" s="1"/>
  <c r="H17" i="8"/>
  <c r="G21" i="8" s="1"/>
  <c r="AB35" i="8" s="1"/>
  <c r="H7" i="8"/>
  <c r="G11" i="8" s="1"/>
  <c r="AB34" i="8" s="1"/>
  <c r="V27" i="7"/>
  <c r="U30" i="7" s="1"/>
  <c r="U31" i="7" s="1"/>
  <c r="AA30" i="7" s="1"/>
  <c r="K27" i="7"/>
  <c r="J30" i="7" s="1"/>
  <c r="Z21" i="7" s="1"/>
  <c r="V17" i="7"/>
  <c r="U20" i="7" s="1"/>
  <c r="U21" i="7" s="1"/>
  <c r="AA28" i="7" s="1"/>
  <c r="K17" i="7"/>
  <c r="J20" i="7" s="1"/>
  <c r="J21" i="7" s="1"/>
  <c r="Z28" i="7" s="1"/>
  <c r="AC7" i="7"/>
  <c r="AB10" i="7" s="1"/>
  <c r="AB11" i="7" s="1"/>
  <c r="AB26" i="7" s="1"/>
  <c r="V7" i="7"/>
  <c r="U10" i="7" s="1"/>
  <c r="AA17" i="7" s="1"/>
  <c r="K7" i="7"/>
  <c r="J10" i="7" s="1"/>
  <c r="J11" i="7" s="1"/>
  <c r="Z26" i="7" s="1"/>
  <c r="W10" i="8"/>
  <c r="AD29" i="8" s="1"/>
  <c r="W20" i="8"/>
  <c r="AD31" i="8" s="1"/>
  <c r="AG23" i="8"/>
  <c r="AI18" i="8"/>
  <c r="AG29" i="8" s="1"/>
  <c r="AI11" i="8"/>
  <c r="AF29" i="8" s="1"/>
  <c r="O31" i="8"/>
  <c r="AC36" i="8" s="1"/>
  <c r="G26" i="3"/>
  <c r="O26" i="3"/>
  <c r="G28" i="3"/>
  <c r="H27" i="3" s="1"/>
  <c r="O28" i="3"/>
  <c r="P27" i="3" s="1"/>
  <c r="V30" i="3"/>
  <c r="AE29" i="3" s="1"/>
  <c r="V31" i="3"/>
  <c r="AE34" i="3" s="1"/>
  <c r="G16" i="3"/>
  <c r="O16" i="3"/>
  <c r="P17" i="3" s="1"/>
  <c r="W16" i="3"/>
  <c r="X17" i="3" s="1"/>
  <c r="H17" i="3"/>
  <c r="G20" i="3" s="1"/>
  <c r="AB30" i="3" s="1"/>
  <c r="AF17" i="3"/>
  <c r="G18" i="3"/>
  <c r="O18" i="3"/>
  <c r="W18" i="3"/>
  <c r="AF19" i="3"/>
  <c r="AF22" i="3"/>
  <c r="AF24" i="3"/>
  <c r="AF5" i="3"/>
  <c r="G6" i="3"/>
  <c r="H7" i="3" s="1"/>
  <c r="O6" i="3"/>
  <c r="P7" i="3" s="1"/>
  <c r="W6" i="3"/>
  <c r="X7" i="3"/>
  <c r="W11" i="3" s="1"/>
  <c r="AD34" i="3" s="1"/>
  <c r="AF7" i="3"/>
  <c r="G8" i="3"/>
  <c r="O8" i="3"/>
  <c r="W8" i="3"/>
  <c r="AF10" i="3"/>
  <c r="AI6" i="8" l="1"/>
  <c r="AF31" i="8" s="1"/>
  <c r="G31" i="8"/>
  <c r="AB36" i="8" s="1"/>
  <c r="AH34" i="8" s="1"/>
  <c r="G20" i="8"/>
  <c r="AB30" i="8" s="1"/>
  <c r="G10" i="8"/>
  <c r="AB29" i="8" s="1"/>
  <c r="AH29" i="8" s="1"/>
  <c r="AA21" i="7"/>
  <c r="J31" i="7"/>
  <c r="Z30" i="7" s="1"/>
  <c r="AA19" i="7"/>
  <c r="Z19" i="7"/>
  <c r="AB17" i="7"/>
  <c r="U11" i="7"/>
  <c r="AA26" i="7" s="1"/>
  <c r="Z17" i="7"/>
  <c r="AI24" i="8"/>
  <c r="AG36" i="8" s="1"/>
  <c r="AI23" i="8"/>
  <c r="AG31" i="8" s="1"/>
  <c r="AG18" i="3"/>
  <c r="AI19" i="3" s="1"/>
  <c r="AG34" i="3" s="1"/>
  <c r="AG23" i="3"/>
  <c r="AI24" i="3" s="1"/>
  <c r="AG36" i="3" s="1"/>
  <c r="AG6" i="3"/>
  <c r="AI6" i="3" s="1"/>
  <c r="AF31" i="3" s="1"/>
  <c r="AG11" i="3"/>
  <c r="AI12" i="3" s="1"/>
  <c r="AF34" i="3" s="1"/>
  <c r="O11" i="3"/>
  <c r="AC34" i="3" s="1"/>
  <c r="O10" i="3"/>
  <c r="AC29" i="3" s="1"/>
  <c r="G11" i="3"/>
  <c r="AB34" i="3" s="1"/>
  <c r="AH34" i="3" s="1"/>
  <c r="G10" i="3"/>
  <c r="AB29" i="3" s="1"/>
  <c r="AH29" i="3" s="1"/>
  <c r="O31" i="3"/>
  <c r="AC36" i="3" s="1"/>
  <c r="O30" i="3"/>
  <c r="AC31" i="3" s="1"/>
  <c r="G30" i="3"/>
  <c r="AB31" i="3" s="1"/>
  <c r="G31" i="3"/>
  <c r="AB36" i="3" s="1"/>
  <c r="AI23" i="3"/>
  <c r="AG31" i="3" s="1"/>
  <c r="O20" i="3"/>
  <c r="AC30" i="3" s="1"/>
  <c r="O21" i="3"/>
  <c r="AC35" i="3" s="1"/>
  <c r="W21" i="3"/>
  <c r="AD36" i="3" s="1"/>
  <c r="W20" i="3"/>
  <c r="AD31" i="3" s="1"/>
  <c r="W10" i="3"/>
  <c r="AD29" i="3" s="1"/>
  <c r="G21" i="3"/>
  <c r="AB35" i="3" s="1"/>
  <c r="U28" i="2"/>
  <c r="J28" i="2"/>
  <c r="U26" i="2"/>
  <c r="J26" i="2"/>
  <c r="U18" i="2"/>
  <c r="J18" i="2"/>
  <c r="U16" i="2"/>
  <c r="J16" i="2"/>
  <c r="AB8" i="2"/>
  <c r="U8" i="2"/>
  <c r="J8" i="2"/>
  <c r="AB6" i="2"/>
  <c r="U6" i="2"/>
  <c r="J6" i="2"/>
  <c r="AB28" i="7" l="1"/>
  <c r="AB19" i="7"/>
  <c r="AI18" i="3"/>
  <c r="AG29" i="3" s="1"/>
  <c r="AI11" i="3"/>
  <c r="AF29" i="3" s="1"/>
  <c r="AI7" i="3"/>
  <c r="AF36" i="3" s="1"/>
  <c r="AC7" i="2"/>
  <c r="AB10" i="2" s="1"/>
  <c r="AB17" i="2" s="1"/>
  <c r="V27" i="2"/>
  <c r="U30" i="2" s="1"/>
  <c r="AA21" i="2" s="1"/>
  <c r="V17" i="2"/>
  <c r="U20" i="2" s="1"/>
  <c r="AA19" i="2" s="1"/>
  <c r="V7" i="2"/>
  <c r="U10" i="2" s="1"/>
  <c r="AA17" i="2" s="1"/>
  <c r="K27" i="2"/>
  <c r="J30" i="2" s="1"/>
  <c r="J31" i="2" s="1"/>
  <c r="Z30" i="2" s="1"/>
  <c r="K17" i="2"/>
  <c r="J20" i="2" s="1"/>
  <c r="Z19" i="2" s="1"/>
  <c r="K7" i="2"/>
  <c r="J10" i="2" s="1"/>
  <c r="J11" i="2" s="1"/>
  <c r="Z26" i="2" s="1"/>
  <c r="AB11" i="2" l="1"/>
  <c r="AB26" i="2" s="1"/>
  <c r="U31" i="2"/>
  <c r="AA30" i="2" s="1"/>
  <c r="U21" i="2"/>
  <c r="AA28" i="2" s="1"/>
  <c r="U11" i="2"/>
  <c r="AA26" i="2" s="1"/>
  <c r="Z21" i="2"/>
  <c r="J21" i="2"/>
  <c r="Z28" i="2" s="1"/>
  <c r="AB28" i="2"/>
  <c r="Z17" i="2"/>
  <c r="AB19" i="2" s="1"/>
</calcChain>
</file>

<file path=xl/sharedStrings.xml><?xml version="1.0" encoding="utf-8"?>
<sst xmlns="http://schemas.openxmlformats.org/spreadsheetml/2006/main" count="535" uniqueCount="80">
  <si>
    <t>Accountability Worksheet for 700 Point Schools</t>
  </si>
  <si>
    <t>ELA Proficiency</t>
  </si>
  <si>
    <t>Math Proficiency</t>
  </si>
  <si>
    <t>Science Proficiency</t>
  </si>
  <si>
    <t>3rd</t>
  </si>
  <si>
    <t>4th</t>
  </si>
  <si>
    <t>5th</t>
  </si>
  <si>
    <t>6th</t>
  </si>
  <si>
    <t>7th</t>
  </si>
  <si>
    <t>8th</t>
  </si>
  <si>
    <t>School</t>
  </si>
  <si>
    <t>Raw</t>
  </si>
  <si>
    <t>Number of Students Assessed</t>
  </si>
  <si>
    <t>Non-ELL</t>
  </si>
  <si>
    <t>ELL</t>
  </si>
  <si>
    <t>ELA All School Growth</t>
  </si>
  <si>
    <t>Math All School Growth</t>
  </si>
  <si>
    <t>Non-ELL Schools</t>
  </si>
  <si>
    <t>ELA</t>
  </si>
  <si>
    <t>Math</t>
  </si>
  <si>
    <t>Science</t>
  </si>
  <si>
    <t>EL</t>
  </si>
  <si>
    <t>Proficiency</t>
  </si>
  <si>
    <t># of Students W/Previous Score</t>
  </si>
  <si>
    <t>All School Growth</t>
  </si>
  <si>
    <t>Lowest Performing 25% Ss Growth</t>
  </si>
  <si>
    <t>ELA Lowest-Performing 25% of Students Growth</t>
  </si>
  <si>
    <t>Math Lowest-Performing 25% of Students Growth</t>
  </si>
  <si>
    <t>ELL Schools</t>
  </si>
  <si>
    <t># of Low 25% Ss W/Previous Score</t>
  </si>
  <si>
    <t>Accountability Worksheet for 1000 Point Schools</t>
  </si>
  <si>
    <t>Banked Scores</t>
  </si>
  <si>
    <t>Current Scores</t>
  </si>
  <si>
    <t>History</t>
  </si>
  <si>
    <t>Students w/Scores of Level 4 or 5</t>
  </si>
  <si>
    <t># of Students Showing Growth</t>
  </si>
  <si>
    <t># of Lowest 25% Ss Showing Growth</t>
  </si>
  <si>
    <t>ENGLISH LANGUAGE ARTS</t>
  </si>
  <si>
    <t>Mathematics</t>
  </si>
  <si>
    <t>Graduation Rate</t>
  </si>
  <si>
    <t>Grad Rate</t>
  </si>
  <si>
    <t>Previous Year Graduation Rate</t>
  </si>
  <si>
    <t>Acceleration</t>
  </si>
  <si>
    <t>Performance</t>
  </si>
  <si>
    <t>Participation</t>
  </si>
  <si>
    <t># of Ss Taking Accel. Courses/Dual Credit</t>
  </si>
  <si>
    <t>Total 11th/12th Ss + 9th/10th Ss Who Took AC and Passed</t>
  </si>
  <si>
    <t>Weight</t>
  </si>
  <si>
    <t>Current</t>
  </si>
  <si>
    <t>College and Career Readiness</t>
  </si>
  <si>
    <t>Math Performance</t>
  </si>
  <si>
    <t>ELA Performance</t>
  </si>
  <si>
    <t>CCR Math</t>
  </si>
  <si>
    <t>CCR ELA</t>
  </si>
  <si>
    <t>Acc. Perf.</t>
  </si>
  <si>
    <t>Acc. Part.</t>
  </si>
  <si>
    <t>LP 25% Ss Growth</t>
  </si>
  <si>
    <t>Overall Acct. Score</t>
  </si>
  <si>
    <t>Overall Accountability</t>
  </si>
  <si>
    <r>
      <t xml:space="preserve">Schools should complete all cells that are </t>
    </r>
    <r>
      <rPr>
        <sz val="11"/>
        <color rgb="FF92D050"/>
        <rFont val="Calibri"/>
        <family val="2"/>
        <scheme val="minor"/>
      </rPr>
      <t xml:space="preserve">GREEN </t>
    </r>
    <r>
      <rPr>
        <sz val="11"/>
        <rFont val="Calibri"/>
        <family val="2"/>
        <scheme val="minor"/>
      </rPr>
      <t>that are part of their school's configuration</t>
    </r>
    <r>
      <rPr>
        <sz val="11"/>
        <color rgb="FF92D050"/>
        <rFont val="Calibri"/>
        <family val="2"/>
        <scheme val="minor"/>
      </rPr>
      <t>.</t>
    </r>
    <r>
      <rPr>
        <sz val="11"/>
        <color theme="1"/>
        <rFont val="Calibri"/>
        <family val="2"/>
        <scheme val="minor"/>
      </rPr>
      <t xml:space="preserve"> All other cells have built-in calculations. For schools that do not have certain grade levels, just do not enter any data for those. You could also simply highlight them and change the "fill" color to a dark grey.</t>
    </r>
  </si>
  <si>
    <t># of Ss in Senior Snapshot</t>
  </si>
  <si>
    <t>Accountability Worksheet for Schools and Districts</t>
  </si>
  <si>
    <t>*Refer to Business Rule 9.9 for double weight of courses with normed EOC assessments.</t>
  </si>
  <si>
    <t># of Ss  Scoring 22+ in Math on ACT</t>
  </si>
  <si>
    <t># of Accel. Courses/Related Exams Being Passed*</t>
  </si>
  <si>
    <t># of Accel. Courses/Related Exams Being Taken</t>
  </si>
  <si>
    <t># of Ss  Scoring 18+ in English OR 22+ in Reading ACT</t>
  </si>
  <si>
    <r>
      <t xml:space="preserve">Thank you for your interest in monitoring your Accountability Performance throughout the academic year! As a disclaimer, this Accountability Worksheet should not be used, and will not be used, to determine the Accountability Score that your school or district will receive from the Accountability Model calculations that are done during the summer following the MAAP and MAAP-A test administrations. Instead, this Accountability Worksheet should be used to gauge where your school and/or district are in working toward your end-of-year testing window following the administration of universal screeners and/or benchmarks from the school or district level. The calculation pieces are embedded in this Worksheet. Schools and/or districts should complete all cells that are </t>
    </r>
    <r>
      <rPr>
        <sz val="11"/>
        <color rgb="FF92D050"/>
        <rFont val="Calibri"/>
        <family val="2"/>
        <scheme val="minor"/>
      </rPr>
      <t>GREEN</t>
    </r>
    <r>
      <rPr>
        <sz val="11"/>
        <color theme="1"/>
        <rFont val="Calibri"/>
        <family val="2"/>
        <scheme val="minor"/>
      </rPr>
      <t xml:space="preserve"> that are part of their institution's configuration. All other cells have built-in calculations. For schools that do not have certain grade levels, simply do not enter any data for those components. You could also highlight them and change the "fill" color to the </t>
    </r>
    <r>
      <rPr>
        <sz val="11"/>
        <color theme="1" tint="0.499984740745262"/>
        <rFont val="Calibri"/>
        <family val="2"/>
        <scheme val="minor"/>
      </rPr>
      <t>dark grey</t>
    </r>
    <r>
      <rPr>
        <sz val="11"/>
        <color theme="1"/>
        <rFont val="Calibri"/>
        <family val="2"/>
        <scheme val="minor"/>
      </rPr>
      <t xml:space="preserve"> used in other areas of the Worksheet. This Accountability Worksheet is an </t>
    </r>
    <r>
      <rPr>
        <b/>
        <u/>
        <sz val="11"/>
        <color theme="1"/>
        <rFont val="Calibri"/>
        <family val="2"/>
        <scheme val="minor"/>
      </rPr>
      <t>optional-use resource</t>
    </r>
    <r>
      <rPr>
        <sz val="11"/>
        <color theme="1"/>
        <rFont val="Calibri"/>
        <family val="2"/>
        <scheme val="minor"/>
      </rPr>
      <t xml:space="preserve"> provided by the Office of District and School Performance that does not guarantee complete correlation with official Accountabiliity Scores released by the Mississippi Department of Education in the Fall following the Spring administration window through either user-error or changes to the Accountability Model.</t>
    </r>
  </si>
  <si>
    <t># of Ss Involved in 700-point Model</t>
  </si>
  <si>
    <t># of Ss Involved in 1000-point Model*</t>
  </si>
  <si>
    <t>*9th Graders NOT included</t>
  </si>
  <si>
    <t>700-pt Percentage of Composite Score</t>
  </si>
  <si>
    <t>1000-pt Percentage of Composite Score</t>
  </si>
  <si>
    <t>1000-pt Composite Score</t>
  </si>
  <si>
    <t>Below 9th Grade Score Share</t>
  </si>
  <si>
    <t>Above 9th Grade Score Share</t>
  </si>
  <si>
    <t>Overall Score</t>
  </si>
  <si>
    <t>700-pt Composite Conversion Score^</t>
  </si>
  <si>
    <t>^Use BR 1.7 Transformation Chart</t>
  </si>
  <si>
    <t>Non-traditional schools will use both the 700-point worksheet for their students below grades 9 and the 1000-point worksheet for students above grade 9. Then the school will use those two scores to complete the Non-Traditional Conversion sheet to determine final scoring.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</si>
</sst>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5"/>
      <color theme="3"/>
      <name val="Calibri"/>
      <family val="2"/>
      <scheme val="minor"/>
    </font>
    <font>
      <sz val="11"/>
      <color rgb="FF006100"/>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1"/>
      <color theme="1"/>
      <name val="Calibri"/>
      <family val="2"/>
      <scheme val="minor"/>
    </font>
    <font>
      <b/>
      <sz val="28"/>
      <color rgb="FF3F3F3F"/>
      <name val="Calibri"/>
      <family val="2"/>
      <scheme val="minor"/>
    </font>
    <font>
      <sz val="11"/>
      <color rgb="FF92D050"/>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i/>
      <u/>
      <sz val="11"/>
      <color theme="1"/>
      <name val="Calibri"/>
      <family val="2"/>
      <scheme val="minor"/>
    </font>
    <font>
      <i/>
      <sz val="11"/>
      <color theme="1"/>
      <name val="Calibri"/>
      <family val="2"/>
      <scheme val="minor"/>
    </font>
    <font>
      <sz val="11"/>
      <name val="Calibri"/>
      <family val="2"/>
      <scheme val="minor"/>
    </font>
    <font>
      <b/>
      <sz val="28"/>
      <color theme="1"/>
      <name val="Calibri"/>
      <family val="2"/>
      <scheme val="minor"/>
    </font>
    <font>
      <sz val="11"/>
      <color theme="1" tint="0.499984740745262"/>
      <name val="Calibri"/>
      <family val="2"/>
      <scheme val="minor"/>
    </font>
    <font>
      <b/>
      <sz val="14"/>
      <color theme="1"/>
      <name val="Calibri"/>
      <family val="2"/>
      <scheme val="minor"/>
    </font>
    <font>
      <b/>
      <sz val="16"/>
      <color theme="1"/>
      <name val="Calibri"/>
      <family val="2"/>
      <scheme val="minor"/>
    </font>
    <font>
      <b/>
      <u/>
      <sz val="11"/>
      <color theme="1"/>
      <name val="Calibri"/>
      <family val="2"/>
      <scheme val="minor"/>
    </font>
    <font>
      <i/>
      <sz val="11"/>
      <color rgb="FF7F7F7F"/>
      <name val="Calibri"/>
      <family val="2"/>
      <scheme val="minor"/>
    </font>
    <font>
      <sz val="10"/>
      <color theme="0"/>
      <name val="Calibri"/>
      <family val="2"/>
      <scheme val="minor"/>
    </font>
    <font>
      <i/>
      <sz val="10"/>
      <color rgb="FF7F7F7F"/>
      <name val="Calibri"/>
      <family val="2"/>
      <scheme val="minor"/>
    </font>
  </fonts>
  <fills count="21">
    <fill>
      <patternFill patternType="none"/>
    </fill>
    <fill>
      <patternFill patternType="gray125"/>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rgb="FF808080"/>
        <bgColor indexed="64"/>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5" tint="0.39997558519241921"/>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theme="0" tint="-0.34998626667073579"/>
        <bgColor indexed="64"/>
      </patternFill>
    </fill>
    <fill>
      <patternFill patternType="solid">
        <fgColor theme="4" tint="0.59999389629810485"/>
        <bgColor indexed="64"/>
      </patternFill>
    </fill>
    <fill>
      <patternFill patternType="solid">
        <fgColor theme="4"/>
        <bgColor indexed="64"/>
      </patternFill>
    </fill>
    <fill>
      <patternFill patternType="solid">
        <fgColor theme="5"/>
      </patternFill>
    </fill>
    <fill>
      <patternFill patternType="solid">
        <fgColor theme="8"/>
      </patternFill>
    </fill>
    <fill>
      <patternFill patternType="solid">
        <fgColor theme="8" tint="0.39997558519241921"/>
        <bgColor indexed="65"/>
      </patternFill>
    </fill>
  </fills>
  <borders count="53">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right style="thin">
        <color indexed="64"/>
      </right>
      <top style="thin">
        <color indexed="64"/>
      </top>
      <bottom/>
      <diagonal/>
    </border>
    <border>
      <left style="thin">
        <color rgb="FFB2B2B2"/>
      </left>
      <right style="thin">
        <color indexed="64"/>
      </right>
      <top style="thin">
        <color indexed="64"/>
      </top>
      <bottom style="thin">
        <color rgb="FFB2B2B2"/>
      </bottom>
      <diagonal/>
    </border>
    <border>
      <left style="thin">
        <color rgb="FFB2B2B2"/>
      </left>
      <right style="thin">
        <color indexed="64"/>
      </right>
      <top style="thin">
        <color rgb="FFB2B2B2"/>
      </top>
      <bottom style="thin">
        <color indexed="64"/>
      </bottom>
      <diagonal/>
    </border>
    <border>
      <left style="thin">
        <color rgb="FFB2B2B2"/>
      </left>
      <right style="thin">
        <color rgb="FFB2B2B2"/>
      </right>
      <top style="thin">
        <color indexed="64"/>
      </top>
      <bottom style="thin">
        <color indexed="64"/>
      </bottom>
      <diagonal/>
    </border>
    <border>
      <left style="thin">
        <color rgb="FFB2B2B2"/>
      </left>
      <right style="thin">
        <color indexed="64"/>
      </right>
      <top style="thin">
        <color indexed="64"/>
      </top>
      <bottom style="thin">
        <color indexed="64"/>
      </bottom>
      <diagonal/>
    </border>
    <border>
      <left style="thin">
        <color rgb="FFB2B2B2"/>
      </left>
      <right/>
      <top style="thin">
        <color indexed="64"/>
      </top>
      <bottom style="thin">
        <color indexed="64"/>
      </bottom>
      <diagonal/>
    </border>
    <border>
      <left style="thin">
        <color indexed="64"/>
      </left>
      <right style="thin">
        <color indexed="64"/>
      </right>
      <top style="thin">
        <color indexed="64"/>
      </top>
      <bottom style="thin">
        <color rgb="FF3F3F3F"/>
      </bottom>
      <diagonal/>
    </border>
    <border>
      <left style="thin">
        <color indexed="64"/>
      </left>
      <right style="thin">
        <color indexed="64"/>
      </right>
      <top style="thin">
        <color rgb="FF3F3F3F"/>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thin">
        <color rgb="FF7F7F7F"/>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rgb="FFB2B2B2"/>
      </right>
      <top style="thin">
        <color indexed="64"/>
      </top>
      <bottom style="thin">
        <color rgb="FFB2B2B2"/>
      </bottom>
      <diagonal/>
    </border>
    <border>
      <left/>
      <right style="thin">
        <color rgb="FFB2B2B2"/>
      </right>
      <top style="thin">
        <color rgb="FFB2B2B2"/>
      </top>
      <bottom style="thin">
        <color indexed="64"/>
      </bottom>
      <diagonal/>
    </border>
    <border>
      <left/>
      <right style="thin">
        <color rgb="FFB2B2B2"/>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7F7F7F"/>
      </left>
      <right/>
      <top style="thin">
        <color rgb="FF7F7F7F"/>
      </top>
      <bottom style="thin">
        <color rgb="FF7F7F7F"/>
      </bottom>
      <diagonal/>
    </border>
    <border>
      <left style="thin">
        <color indexed="64"/>
      </left>
      <right style="thin">
        <color indexed="64"/>
      </right>
      <top/>
      <bottom/>
      <diagonal/>
    </border>
  </borders>
  <cellStyleXfs count="18">
    <xf numFmtId="0" fontId="0" fillId="0" borderId="0"/>
    <xf numFmtId="0" fontId="1" fillId="0" borderId="1" applyNumberFormat="0" applyFill="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2" applyNumberFormat="0" applyAlignment="0" applyProtection="0"/>
    <xf numFmtId="0" fontId="5" fillId="5" borderId="3" applyNumberFormat="0" applyAlignment="0" applyProtection="0"/>
    <xf numFmtId="0" fontId="6" fillId="5" borderId="2" applyNumberFormat="0" applyAlignment="0" applyProtection="0"/>
    <xf numFmtId="0" fontId="11" fillId="8" borderId="15" applyNumberFormat="0" applyAlignment="0" applyProtection="0"/>
    <xf numFmtId="0" fontId="10" fillId="9" borderId="16" applyNumberFormat="0" applyFont="0" applyAlignment="0" applyProtection="0"/>
    <xf numFmtId="0" fontId="12"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21" fillId="0" borderId="0" applyNumberFormat="0" applyFill="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0" fillId="20" borderId="0" applyNumberFormat="0" applyBorder="0" applyAlignment="0" applyProtection="0"/>
  </cellStyleXfs>
  <cellXfs count="218">
    <xf numFmtId="0" fontId="0" fillId="0" borderId="0" xfId="0"/>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0" fillId="0" borderId="9" xfId="0" applyBorder="1"/>
    <xf numFmtId="0" fontId="0" fillId="0" borderId="0" xfId="0" applyBorder="1" applyAlignment="1">
      <alignment wrapText="1"/>
    </xf>
    <xf numFmtId="0" fontId="0" fillId="0" borderId="0" xfId="0" applyBorder="1" applyAlignment="1">
      <alignment horizontal="center" wrapText="1"/>
    </xf>
    <xf numFmtId="0" fontId="0" fillId="0" borderId="0" xfId="0" applyBorder="1"/>
    <xf numFmtId="0" fontId="0" fillId="0" borderId="4" xfId="0" applyBorder="1" applyAlignment="1">
      <alignment horizontal="right"/>
    </xf>
    <xf numFmtId="0" fontId="4" fillId="4" borderId="2" xfId="4"/>
    <xf numFmtId="0" fontId="0" fillId="0" borderId="0" xfId="0" applyBorder="1" applyAlignment="1">
      <alignment horizontal="center" wrapText="1"/>
    </xf>
    <xf numFmtId="0" fontId="14" fillId="0" borderId="4" xfId="0" applyFont="1" applyBorder="1" applyAlignment="1">
      <alignment vertical="center"/>
    </xf>
    <xf numFmtId="0" fontId="14" fillId="0" borderId="4" xfId="0" applyFont="1" applyBorder="1" applyAlignment="1">
      <alignment vertical="center" wrapText="1"/>
    </xf>
    <xf numFmtId="0" fontId="14" fillId="0" borderId="4" xfId="0" applyFont="1" applyBorder="1"/>
    <xf numFmtId="0" fontId="14" fillId="0" borderId="0" xfId="0" applyFont="1"/>
    <xf numFmtId="0" fontId="0" fillId="0" borderId="0" xfId="0" applyAlignment="1">
      <alignment vertical="center" textRotation="90"/>
    </xf>
    <xf numFmtId="0" fontId="2" fillId="2" borderId="4" xfId="2" applyBorder="1"/>
    <xf numFmtId="0" fontId="6" fillId="5" borderId="2" xfId="6"/>
    <xf numFmtId="0" fontId="0" fillId="9" borderId="16" xfId="8" applyFont="1"/>
    <xf numFmtId="0" fontId="0" fillId="0" borderId="0" xfId="0" applyAlignment="1">
      <alignment vertical="center"/>
    </xf>
    <xf numFmtId="0" fontId="0" fillId="0" borderId="0" xfId="0" applyAlignment="1">
      <alignment vertical="center" wrapText="1"/>
    </xf>
    <xf numFmtId="0" fontId="0" fillId="0" borderId="0" xfId="13" applyFont="1" applyFill="1" applyAlignment="1">
      <alignment wrapText="1"/>
    </xf>
    <xf numFmtId="0" fontId="0" fillId="16" borderId="9" xfId="0" applyFill="1" applyBorder="1" applyAlignment="1"/>
    <xf numFmtId="0" fontId="0" fillId="16" borderId="4" xfId="0" applyFill="1" applyBorder="1" applyAlignment="1"/>
    <xf numFmtId="0" fontId="12" fillId="17" borderId="4" xfId="0" applyFont="1" applyFill="1" applyBorder="1" applyAlignment="1"/>
    <xf numFmtId="0" fontId="22" fillId="10" borderId="4" xfId="9" applyFont="1" applyBorder="1" applyAlignment="1">
      <alignment horizontal="center" wrapText="1"/>
    </xf>
    <xf numFmtId="0" fontId="0" fillId="0" borderId="31" xfId="0" applyBorder="1" applyAlignment="1">
      <alignment horizontal="left" wrapText="1"/>
    </xf>
    <xf numFmtId="0" fontId="0" fillId="0" borderId="32" xfId="0" applyBorder="1" applyAlignment="1">
      <alignment horizontal="left" wrapText="1"/>
    </xf>
    <xf numFmtId="0" fontId="0" fillId="0" borderId="33" xfId="0" applyBorder="1" applyAlignment="1">
      <alignment horizontal="left" wrapText="1"/>
    </xf>
    <xf numFmtId="0" fontId="0" fillId="0" borderId="22" xfId="0" applyBorder="1" applyAlignment="1">
      <alignment horizontal="left" wrapText="1"/>
    </xf>
    <xf numFmtId="0" fontId="0" fillId="0" borderId="0" xfId="0" applyBorder="1" applyAlignment="1">
      <alignment horizontal="left" wrapText="1"/>
    </xf>
    <xf numFmtId="0" fontId="0" fillId="0" borderId="37" xfId="0"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0" fillId="0" borderId="36" xfId="0" applyBorder="1" applyAlignment="1">
      <alignment horizontal="left" wrapText="1"/>
    </xf>
    <xf numFmtId="0" fontId="1" fillId="0" borderId="1" xfId="1" applyAlignment="1">
      <alignment horizontal="center" vertical="center" wrapText="1"/>
    </xf>
    <xf numFmtId="0" fontId="10" fillId="14" borderId="4" xfId="13" applyBorder="1" applyAlignment="1">
      <alignment horizontal="center" wrapText="1"/>
    </xf>
    <xf numFmtId="0" fontId="6" fillId="5" borderId="2" xfId="6" applyAlignment="1">
      <alignment horizontal="center"/>
    </xf>
    <xf numFmtId="0" fontId="0" fillId="0" borderId="12"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2" fillId="2" borderId="4" xfId="2" applyBorder="1" applyAlignment="1">
      <alignment horizontal="center"/>
    </xf>
    <xf numFmtId="0" fontId="3" fillId="3" borderId="4" xfId="3" applyBorder="1" applyAlignment="1">
      <alignment horizontal="center"/>
    </xf>
    <xf numFmtId="0" fontId="10" fillId="13" borderId="4" xfId="12" applyBorder="1" applyAlignment="1">
      <alignment horizontal="center" wrapText="1"/>
    </xf>
    <xf numFmtId="0" fontId="12" fillId="10" borderId="4" xfId="9" applyBorder="1" applyAlignment="1">
      <alignment horizontal="center" wrapText="1"/>
    </xf>
    <xf numFmtId="0" fontId="2" fillId="7" borderId="4" xfId="2" applyFill="1" applyBorder="1" applyAlignment="1">
      <alignment horizontal="center"/>
    </xf>
    <xf numFmtId="0" fontId="2" fillId="2" borderId="8" xfId="2" applyBorder="1" applyAlignment="1">
      <alignment horizontal="center"/>
    </xf>
    <xf numFmtId="0" fontId="10" fillId="12" borderId="4" xfId="11" applyBorder="1" applyAlignment="1">
      <alignment horizontal="center" wrapText="1"/>
    </xf>
    <xf numFmtId="0" fontId="10" fillId="11" borderId="4" xfId="10" applyBorder="1" applyAlignment="1">
      <alignment horizontal="center" wrapText="1"/>
    </xf>
    <xf numFmtId="0" fontId="8" fillId="5" borderId="3" xfId="5" applyFont="1" applyAlignment="1">
      <alignment horizontal="center"/>
    </xf>
    <xf numFmtId="0" fontId="7" fillId="14" borderId="48" xfId="13" applyFont="1" applyBorder="1" applyAlignment="1">
      <alignment horizontal="center" wrapText="1"/>
    </xf>
    <xf numFmtId="0" fontId="7" fillId="14" borderId="49" xfId="13" applyFont="1" applyBorder="1" applyAlignment="1">
      <alignment horizontal="center" wrapText="1"/>
    </xf>
    <xf numFmtId="0" fontId="7" fillId="14" borderId="50" xfId="13" applyFont="1" applyBorder="1" applyAlignment="1">
      <alignment horizontal="center" wrapText="1"/>
    </xf>
    <xf numFmtId="0" fontId="11" fillId="17" borderId="5" xfId="0" applyFont="1" applyFill="1" applyBorder="1" applyAlignment="1">
      <alignment horizontal="center" wrapText="1"/>
    </xf>
    <xf numFmtId="0" fontId="12" fillId="17" borderId="6" xfId="0" applyFont="1" applyFill="1" applyBorder="1" applyAlignment="1">
      <alignment horizontal="center" wrapText="1"/>
    </xf>
    <xf numFmtId="0" fontId="7" fillId="16" borderId="5" xfId="0" applyFont="1" applyFill="1" applyBorder="1" applyAlignment="1">
      <alignment horizontal="center" wrapText="1"/>
    </xf>
    <xf numFmtId="0" fontId="0" fillId="16" borderId="11" xfId="0" applyFill="1" applyBorder="1" applyAlignment="1">
      <alignment horizontal="center" wrapText="1"/>
    </xf>
    <xf numFmtId="0" fontId="0" fillId="6" borderId="4" xfId="0" applyFill="1" applyBorder="1" applyAlignment="1">
      <alignment horizontal="center"/>
    </xf>
    <xf numFmtId="0" fontId="0" fillId="6" borderId="8" xfId="0" applyFill="1" applyBorder="1" applyAlignment="1">
      <alignment horizontal="center"/>
    </xf>
    <xf numFmtId="0" fontId="7" fillId="13" borderId="48" xfId="12" applyFont="1" applyBorder="1" applyAlignment="1">
      <alignment horizontal="center" wrapText="1"/>
    </xf>
    <xf numFmtId="0" fontId="7" fillId="13" borderId="49" xfId="12" applyFont="1" applyBorder="1" applyAlignment="1">
      <alignment horizontal="center" wrapText="1"/>
    </xf>
    <xf numFmtId="0" fontId="7" fillId="13" borderId="50" xfId="12" applyFont="1" applyBorder="1" applyAlignment="1">
      <alignment horizontal="center" wrapText="1"/>
    </xf>
    <xf numFmtId="0" fontId="11" fillId="8" borderId="31" xfId="7" applyBorder="1" applyAlignment="1">
      <alignment horizontal="center" vertical="center" wrapText="1"/>
    </xf>
    <xf numFmtId="0" fontId="11" fillId="8" borderId="32" xfId="7" applyBorder="1" applyAlignment="1">
      <alignment horizontal="center" vertical="center" wrapText="1"/>
    </xf>
    <xf numFmtId="0" fontId="11" fillId="8" borderId="33" xfId="7" applyBorder="1" applyAlignment="1">
      <alignment horizontal="center" vertical="center" wrapText="1"/>
    </xf>
    <xf numFmtId="0" fontId="11" fillId="8" borderId="34" xfId="7" applyBorder="1" applyAlignment="1">
      <alignment horizontal="center" vertical="center" wrapText="1"/>
    </xf>
    <xf numFmtId="0" fontId="11" fillId="8" borderId="35" xfId="7" applyBorder="1" applyAlignment="1">
      <alignment horizontal="center" vertical="center" wrapText="1"/>
    </xf>
    <xf numFmtId="0" fontId="11" fillId="8" borderId="36" xfId="7" applyBorder="1" applyAlignment="1">
      <alignment horizontal="center" vertical="center" wrapText="1"/>
    </xf>
    <xf numFmtId="0" fontId="2" fillId="2" borderId="9" xfId="2" applyBorder="1" applyAlignment="1">
      <alignment horizontal="center"/>
    </xf>
    <xf numFmtId="0" fontId="1" fillId="0" borderId="0" xfId="1" applyBorder="1" applyAlignment="1">
      <alignment horizontal="center" wrapText="1"/>
    </xf>
    <xf numFmtId="0" fontId="1" fillId="0" borderId="1" xfId="1" applyAlignment="1">
      <alignment horizontal="center" wrapText="1"/>
    </xf>
    <xf numFmtId="0" fontId="7" fillId="12" borderId="48" xfId="11" applyFont="1" applyBorder="1" applyAlignment="1">
      <alignment horizontal="center" wrapText="1"/>
    </xf>
    <xf numFmtId="0" fontId="7" fillId="12" borderId="49" xfId="11" applyFont="1" applyBorder="1" applyAlignment="1">
      <alignment horizontal="center" wrapText="1"/>
    </xf>
    <xf numFmtId="0" fontId="7" fillId="12" borderId="50" xfId="11" applyFont="1" applyBorder="1" applyAlignment="1">
      <alignment horizontal="center" wrapText="1"/>
    </xf>
    <xf numFmtId="0" fontId="7" fillId="12" borderId="12" xfId="11" applyFont="1" applyBorder="1" applyAlignment="1">
      <alignment horizontal="center" wrapText="1"/>
    </xf>
    <xf numFmtId="0" fontId="7" fillId="12" borderId="13" xfId="11" applyFont="1" applyBorder="1" applyAlignment="1">
      <alignment horizontal="center" wrapText="1"/>
    </xf>
    <xf numFmtId="0" fontId="7" fillId="12" borderId="14" xfId="11" applyFont="1" applyBorder="1" applyAlignment="1">
      <alignment horizontal="center" wrapText="1"/>
    </xf>
    <xf numFmtId="0" fontId="7" fillId="15" borderId="39" xfId="0" applyFont="1" applyFill="1" applyBorder="1" applyAlignment="1">
      <alignment horizontal="center" vertical="center" textRotation="90"/>
    </xf>
    <xf numFmtId="0" fontId="7" fillId="15" borderId="40" xfId="0" applyFont="1" applyFill="1" applyBorder="1" applyAlignment="1">
      <alignment horizontal="center" vertical="center" textRotation="90"/>
    </xf>
    <xf numFmtId="0" fontId="7" fillId="15" borderId="41" xfId="0" applyFont="1" applyFill="1" applyBorder="1" applyAlignment="1">
      <alignment horizontal="center" vertical="center" textRotation="90"/>
    </xf>
    <xf numFmtId="0" fontId="7" fillId="0" borderId="7" xfId="0" applyFont="1" applyBorder="1" applyAlignment="1">
      <alignment horizontal="center" wrapText="1"/>
    </xf>
    <xf numFmtId="0" fontId="0" fillId="0" borderId="6" xfId="0" applyBorder="1" applyAlignment="1">
      <alignment horizontal="center" wrapText="1"/>
    </xf>
    <xf numFmtId="0" fontId="0" fillId="9" borderId="16" xfId="8" applyFont="1" applyAlignment="1">
      <alignment horizontal="center"/>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12" borderId="7" xfId="11" applyFont="1" applyBorder="1" applyAlignment="1">
      <alignment horizontal="center" wrapText="1"/>
    </xf>
    <xf numFmtId="0" fontId="0" fillId="12" borderId="6" xfId="11" applyFont="1" applyBorder="1" applyAlignment="1">
      <alignment horizontal="center" wrapText="1"/>
    </xf>
    <xf numFmtId="0" fontId="16" fillId="0" borderId="20" xfId="0" applyFont="1" applyBorder="1" applyAlignment="1">
      <alignment horizontal="center" wrapText="1"/>
    </xf>
    <xf numFmtId="0" fontId="16" fillId="0" borderId="23" xfId="0" applyFont="1" applyBorder="1" applyAlignment="1">
      <alignment horizontal="center" wrapText="1"/>
    </xf>
    <xf numFmtId="0" fontId="16" fillId="0" borderId="18" xfId="0" applyFont="1" applyBorder="1" applyAlignment="1">
      <alignment horizontal="center" wrapText="1"/>
    </xf>
    <xf numFmtId="0" fontId="16" fillId="0" borderId="17" xfId="0" applyFont="1" applyBorder="1" applyAlignment="1">
      <alignment horizontal="center" wrapText="1"/>
    </xf>
    <xf numFmtId="0" fontId="16" fillId="0" borderId="19" xfId="0" applyFont="1" applyBorder="1" applyAlignment="1">
      <alignment horizontal="center" wrapText="1"/>
    </xf>
    <xf numFmtId="0" fontId="16" fillId="0" borderId="11" xfId="0" applyFont="1" applyBorder="1" applyAlignment="1">
      <alignment horizontal="center" wrapText="1"/>
    </xf>
    <xf numFmtId="0" fontId="0" fillId="13" borderId="7" xfId="12" applyFont="1" applyBorder="1" applyAlignment="1">
      <alignment horizontal="center" wrapText="1"/>
    </xf>
    <xf numFmtId="0" fontId="0" fillId="13" borderId="6" xfId="12" applyFont="1" applyBorder="1" applyAlignment="1">
      <alignment horizontal="center" wrapText="1"/>
    </xf>
    <xf numFmtId="0" fontId="0" fillId="14" borderId="6" xfId="13" applyFont="1" applyBorder="1" applyAlignment="1">
      <alignment horizontal="center" wrapText="1"/>
    </xf>
    <xf numFmtId="0" fontId="0" fillId="14" borderId="4" xfId="13" applyFont="1" applyBorder="1" applyAlignment="1">
      <alignment horizontal="center" wrapText="1"/>
    </xf>
    <xf numFmtId="0" fontId="0" fillId="6" borderId="38" xfId="0" applyFill="1" applyBorder="1" applyAlignment="1"/>
    <xf numFmtId="0" fontId="0" fillId="0" borderId="0" xfId="0" applyAlignment="1"/>
    <xf numFmtId="0" fontId="6" fillId="5" borderId="2" xfId="6" applyAlignment="1">
      <alignment horizontal="center" wrapText="1"/>
    </xf>
    <xf numFmtId="0" fontId="11" fillId="10" borderId="6" xfId="9" applyFont="1" applyBorder="1" applyAlignment="1">
      <alignment horizontal="center" wrapText="1"/>
    </xf>
    <xf numFmtId="0" fontId="11" fillId="10" borderId="4" xfId="9" applyFont="1" applyBorder="1" applyAlignment="1">
      <alignment horizontal="center" wrapText="1"/>
    </xf>
    <xf numFmtId="0" fontId="3" fillId="3" borderId="4" xfId="3" applyBorder="1" applyAlignment="1">
      <alignment horizontal="center" wrapText="1"/>
    </xf>
    <xf numFmtId="0" fontId="7" fillId="11" borderId="6" xfId="10" applyFont="1" applyBorder="1" applyAlignment="1">
      <alignment horizontal="center" wrapText="1"/>
    </xf>
    <xf numFmtId="0" fontId="7" fillId="11" borderId="4" xfId="10" applyFont="1" applyBorder="1" applyAlignment="1">
      <alignment horizontal="center" wrapText="1"/>
    </xf>
    <xf numFmtId="0" fontId="2" fillId="2" borderId="21" xfId="2" applyBorder="1" applyAlignment="1">
      <alignment horizontal="center" vertical="center" wrapText="1"/>
    </xf>
    <xf numFmtId="0" fontId="2" fillId="2" borderId="23" xfId="2" applyBorder="1" applyAlignment="1">
      <alignment horizontal="center" vertical="center" wrapText="1"/>
    </xf>
    <xf numFmtId="0" fontId="2" fillId="2" borderId="0" xfId="2" applyBorder="1" applyAlignment="1">
      <alignment horizontal="center" vertical="center" wrapText="1"/>
    </xf>
    <xf numFmtId="0" fontId="2" fillId="2" borderId="17" xfId="2" applyBorder="1" applyAlignment="1">
      <alignment horizontal="center" vertical="center" wrapText="1"/>
    </xf>
    <xf numFmtId="0" fontId="2" fillId="2" borderId="10" xfId="2" applyBorder="1" applyAlignment="1">
      <alignment horizontal="center" vertical="center" wrapText="1"/>
    </xf>
    <xf numFmtId="0" fontId="2" fillId="2" borderId="11" xfId="2" applyBorder="1" applyAlignment="1">
      <alignment horizontal="center" vertical="center" wrapText="1"/>
    </xf>
    <xf numFmtId="0" fontId="7" fillId="0" borderId="39" xfId="0" applyFont="1" applyBorder="1" applyAlignment="1">
      <alignment horizontal="center" vertical="center" textRotation="90" wrapText="1"/>
    </xf>
    <xf numFmtId="0" fontId="7" fillId="0" borderId="40" xfId="0" applyFont="1" applyBorder="1" applyAlignment="1">
      <alignment horizontal="center" vertical="center" textRotation="90" wrapText="1"/>
    </xf>
    <xf numFmtId="0" fontId="7" fillId="0" borderId="41" xfId="0" applyFont="1" applyBorder="1" applyAlignment="1">
      <alignment horizontal="center" vertical="center" textRotation="90" wrapText="1"/>
    </xf>
    <xf numFmtId="0" fontId="13" fillId="9" borderId="45" xfId="8" applyFont="1" applyBorder="1" applyAlignment="1">
      <alignment horizontal="center" vertical="center" wrapText="1"/>
    </xf>
    <xf numFmtId="0" fontId="13" fillId="9" borderId="24" xfId="8" applyFont="1" applyBorder="1" applyAlignment="1">
      <alignment horizontal="center" vertical="center" wrapText="1"/>
    </xf>
    <xf numFmtId="0" fontId="13" fillId="9" borderId="46" xfId="8" applyFont="1" applyBorder="1" applyAlignment="1">
      <alignment horizontal="center" vertical="center" wrapText="1"/>
    </xf>
    <xf numFmtId="0" fontId="13" fillId="9" borderId="25" xfId="8" applyFont="1" applyBorder="1" applyAlignment="1">
      <alignment horizontal="center" vertical="center" wrapText="1"/>
    </xf>
    <xf numFmtId="0" fontId="7" fillId="11" borderId="21" xfId="10" applyFont="1" applyBorder="1" applyAlignment="1">
      <alignment horizontal="center" vertical="center" wrapText="1"/>
    </xf>
    <xf numFmtId="0" fontId="7" fillId="11" borderId="23" xfId="10" applyFont="1" applyBorder="1" applyAlignment="1">
      <alignment horizontal="center" vertical="center" wrapText="1"/>
    </xf>
    <xf numFmtId="0" fontId="7" fillId="11" borderId="10" xfId="10" applyFont="1" applyBorder="1" applyAlignment="1">
      <alignment horizontal="center" vertical="center" wrapText="1"/>
    </xf>
    <xf numFmtId="0" fontId="7" fillId="11" borderId="11" xfId="10" applyFont="1" applyBorder="1" applyAlignment="1">
      <alignment horizontal="center" vertical="center" wrapText="1"/>
    </xf>
    <xf numFmtId="0" fontId="2" fillId="2" borderId="20" xfId="2" applyBorder="1" applyAlignment="1">
      <alignment horizontal="center"/>
    </xf>
    <xf numFmtId="0" fontId="2" fillId="2" borderId="23" xfId="2" applyBorder="1" applyAlignment="1">
      <alignment horizontal="center"/>
    </xf>
    <xf numFmtId="0" fontId="2" fillId="2" borderId="19" xfId="2" applyBorder="1" applyAlignment="1">
      <alignment horizontal="center"/>
    </xf>
    <xf numFmtId="0" fontId="2" fillId="2" borderId="11" xfId="2" applyBorder="1" applyAlignment="1">
      <alignment horizontal="center"/>
    </xf>
    <xf numFmtId="0" fontId="3" fillId="3" borderId="8" xfId="3" applyBorder="1" applyAlignment="1">
      <alignment horizontal="center"/>
    </xf>
    <xf numFmtId="0" fontId="3" fillId="3" borderId="9" xfId="3" applyBorder="1" applyAlignment="1">
      <alignment horizontal="center"/>
    </xf>
    <xf numFmtId="0" fontId="5" fillId="5" borderId="3" xfId="5" applyAlignment="1">
      <alignment horizontal="center"/>
    </xf>
    <xf numFmtId="0" fontId="13" fillId="14" borderId="6" xfId="13" applyFont="1" applyBorder="1" applyAlignment="1">
      <alignment horizontal="center" vertical="center" wrapText="1"/>
    </xf>
    <xf numFmtId="0" fontId="13" fillId="14" borderId="4" xfId="13" applyFont="1" applyBorder="1" applyAlignment="1">
      <alignment horizontal="center" vertical="center" wrapText="1"/>
    </xf>
    <xf numFmtId="0" fontId="14" fillId="0" borderId="4" xfId="0" applyFont="1" applyBorder="1" applyAlignment="1">
      <alignment horizontal="center" wrapText="1"/>
    </xf>
    <xf numFmtId="0" fontId="11" fillId="10" borderId="21" xfId="9" applyFont="1" applyBorder="1" applyAlignment="1">
      <alignment horizontal="center" vertical="center" wrapText="1"/>
    </xf>
    <xf numFmtId="0" fontId="11" fillId="10" borderId="23" xfId="9" applyFont="1" applyBorder="1" applyAlignment="1">
      <alignment horizontal="center" vertical="center" wrapText="1"/>
    </xf>
    <xf numFmtId="0" fontId="11" fillId="10" borderId="10" xfId="9" applyFont="1" applyBorder="1" applyAlignment="1">
      <alignment horizontal="center" vertical="center" wrapText="1"/>
    </xf>
    <xf numFmtId="0" fontId="11" fillId="10" borderId="11" xfId="9" applyFont="1" applyBorder="1" applyAlignment="1">
      <alignment horizontal="center" vertical="center" wrapText="1"/>
    </xf>
    <xf numFmtId="0" fontId="3" fillId="3" borderId="20" xfId="3" applyBorder="1" applyAlignment="1">
      <alignment horizontal="center"/>
    </xf>
    <xf numFmtId="0" fontId="3" fillId="3" borderId="23" xfId="3" applyBorder="1" applyAlignment="1">
      <alignment horizontal="center"/>
    </xf>
    <xf numFmtId="0" fontId="3" fillId="3" borderId="19" xfId="3" applyBorder="1" applyAlignment="1">
      <alignment horizontal="center"/>
    </xf>
    <xf numFmtId="0" fontId="3" fillId="3" borderId="11" xfId="3" applyBorder="1" applyAlignment="1">
      <alignment horizontal="center"/>
    </xf>
    <xf numFmtId="0" fontId="5" fillId="5" borderId="29" xfId="5" applyBorder="1" applyAlignment="1">
      <alignment horizontal="center"/>
    </xf>
    <xf numFmtId="0" fontId="5" fillId="5" borderId="30" xfId="5" applyBorder="1" applyAlignment="1">
      <alignment horizontal="center"/>
    </xf>
    <xf numFmtId="0" fontId="13" fillId="9" borderId="47" xfId="8" applyFont="1" applyBorder="1" applyAlignment="1">
      <alignment horizontal="center" vertical="center" wrapText="1"/>
    </xf>
    <xf numFmtId="0" fontId="13" fillId="9" borderId="26" xfId="8" applyFont="1" applyBorder="1" applyAlignment="1">
      <alignment horizontal="center" vertical="center" wrapText="1"/>
    </xf>
    <xf numFmtId="0" fontId="13" fillId="9" borderId="27" xfId="8" applyFont="1" applyBorder="1" applyAlignment="1">
      <alignment horizontal="center" vertical="center" wrapText="1"/>
    </xf>
    <xf numFmtId="0" fontId="14" fillId="0" borderId="5" xfId="0" applyFont="1" applyBorder="1" applyAlignment="1">
      <alignment horizontal="center"/>
    </xf>
    <xf numFmtId="0" fontId="14" fillId="0" borderId="6" xfId="0" applyFont="1" applyBorder="1" applyAlignment="1">
      <alignment horizontal="center"/>
    </xf>
    <xf numFmtId="0" fontId="13" fillId="9" borderId="28" xfId="8" applyFont="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0" fillId="0" borderId="5"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7" fillId="0" borderId="42" xfId="0" applyFont="1" applyBorder="1" applyAlignment="1">
      <alignment vertical="center" textRotation="255" wrapText="1"/>
    </xf>
    <xf numFmtId="0" fontId="7" fillId="0" borderId="43" xfId="0" applyFont="1" applyBorder="1" applyAlignment="1">
      <alignment vertical="center" textRotation="255" wrapText="1"/>
    </xf>
    <xf numFmtId="0" fontId="7" fillId="0" borderId="44" xfId="0" applyFont="1" applyBorder="1" applyAlignment="1">
      <alignment vertical="center" textRotation="255" wrapText="1"/>
    </xf>
    <xf numFmtId="0" fontId="13" fillId="12" borderId="6" xfId="11" applyFont="1" applyBorder="1" applyAlignment="1">
      <alignment horizontal="center" vertical="center" wrapText="1"/>
    </xf>
    <xf numFmtId="0" fontId="13" fillId="12" borderId="4" xfId="11" applyFont="1" applyBorder="1" applyAlignment="1">
      <alignment horizontal="center" vertical="center" wrapText="1"/>
    </xf>
    <xf numFmtId="0" fontId="13" fillId="13" borderId="6" xfId="12" applyFont="1" applyBorder="1" applyAlignment="1">
      <alignment horizontal="center" vertical="center" wrapText="1"/>
    </xf>
    <xf numFmtId="0" fontId="13" fillId="13" borderId="4" xfId="12" applyFont="1" applyBorder="1" applyAlignment="1">
      <alignment horizontal="center" vertical="center" wrapText="1"/>
    </xf>
    <xf numFmtId="0" fontId="0" fillId="6" borderId="9" xfId="0" applyFill="1" applyBorder="1" applyAlignment="1">
      <alignment horizontal="center"/>
    </xf>
    <xf numFmtId="0" fontId="0" fillId="6" borderId="8" xfId="0" applyFill="1" applyBorder="1" applyAlignment="1"/>
    <xf numFmtId="0" fontId="0" fillId="0" borderId="9" xfId="0" applyBorder="1" applyAlignment="1"/>
    <xf numFmtId="0" fontId="18" fillId="0" borderId="39" xfId="0" applyFont="1" applyBorder="1" applyAlignment="1">
      <alignment vertical="center" textRotation="255" wrapText="1"/>
    </xf>
    <xf numFmtId="0" fontId="18" fillId="0" borderId="40" xfId="0" applyFont="1" applyBorder="1" applyAlignment="1">
      <alignment vertical="center" textRotation="255" wrapText="1"/>
    </xf>
    <xf numFmtId="0" fontId="18" fillId="0" borderId="41" xfId="0" applyFont="1" applyBorder="1" applyAlignment="1">
      <alignment vertical="center" textRotation="255" wrapText="1"/>
    </xf>
    <xf numFmtId="0" fontId="19" fillId="0" borderId="39" xfId="0" applyFont="1" applyBorder="1" applyAlignment="1">
      <alignment vertical="center" textRotation="255" wrapText="1"/>
    </xf>
    <xf numFmtId="0" fontId="19" fillId="0" borderId="40" xfId="0" applyFont="1" applyBorder="1" applyAlignment="1">
      <alignment vertical="center" textRotation="255" wrapText="1"/>
    </xf>
    <xf numFmtId="0" fontId="19" fillId="0" borderId="41" xfId="0" applyFont="1" applyBorder="1" applyAlignment="1">
      <alignment vertical="center" textRotation="255" wrapText="1"/>
    </xf>
    <xf numFmtId="0" fontId="23" fillId="0" borderId="5" xfId="14" applyFont="1" applyBorder="1" applyAlignment="1">
      <alignment wrapText="1"/>
    </xf>
    <xf numFmtId="0" fontId="23" fillId="0" borderId="7" xfId="14" applyFont="1" applyBorder="1" applyAlignment="1">
      <alignment wrapText="1"/>
    </xf>
    <xf numFmtId="0" fontId="23" fillId="0" borderId="6" xfId="14" applyFont="1" applyBorder="1" applyAlignment="1">
      <alignment wrapText="1"/>
    </xf>
    <xf numFmtId="0" fontId="10" fillId="12" borderId="20" xfId="11" applyBorder="1" applyAlignment="1">
      <alignment horizontal="center" vertical="center" wrapText="1"/>
    </xf>
    <xf numFmtId="0" fontId="10" fillId="12" borderId="23" xfId="11" applyBorder="1" applyAlignment="1">
      <alignment horizontal="center" vertical="center" wrapText="1"/>
    </xf>
    <xf numFmtId="0" fontId="10" fillId="12" borderId="19" xfId="11" applyBorder="1" applyAlignment="1">
      <alignment horizontal="center" vertical="center" wrapText="1"/>
    </xf>
    <xf numFmtId="0" fontId="10" fillId="12" borderId="11" xfId="11" applyBorder="1" applyAlignment="1">
      <alignment horizontal="center" vertical="center" wrapText="1"/>
    </xf>
    <xf numFmtId="0" fontId="10" fillId="20" borderId="20" xfId="17" applyBorder="1" applyAlignment="1">
      <alignment horizontal="center" vertical="center" wrapText="1"/>
    </xf>
    <xf numFmtId="0" fontId="10" fillId="20" borderId="23" xfId="17" applyBorder="1" applyAlignment="1">
      <alignment horizontal="center" vertical="center" wrapText="1"/>
    </xf>
    <xf numFmtId="0" fontId="10" fillId="20" borderId="19" xfId="17" applyBorder="1" applyAlignment="1">
      <alignment horizontal="center" vertical="center" wrapText="1"/>
    </xf>
    <xf numFmtId="0" fontId="10" fillId="20" borderId="11" xfId="17" applyBorder="1" applyAlignment="1">
      <alignment horizontal="center" vertical="center" wrapText="1"/>
    </xf>
    <xf numFmtId="0" fontId="2" fillId="2" borderId="8" xfId="2" applyBorder="1" applyAlignment="1">
      <alignment wrapText="1"/>
    </xf>
    <xf numFmtId="0" fontId="2" fillId="2" borderId="9" xfId="2" applyBorder="1" applyAlignment="1">
      <alignment wrapText="1"/>
    </xf>
    <xf numFmtId="0" fontId="3" fillId="3" borderId="8" xfId="3" applyBorder="1" applyAlignment="1">
      <alignment wrapText="1"/>
    </xf>
    <xf numFmtId="0" fontId="3" fillId="3" borderId="9" xfId="3" applyBorder="1" applyAlignment="1">
      <alignment wrapText="1"/>
    </xf>
    <xf numFmtId="0" fontId="12" fillId="18" borderId="20" xfId="15" applyBorder="1" applyAlignment="1">
      <alignment wrapText="1"/>
    </xf>
    <xf numFmtId="0" fontId="12" fillId="18" borderId="23" xfId="15" applyBorder="1" applyAlignment="1">
      <alignment wrapText="1"/>
    </xf>
    <xf numFmtId="0" fontId="12" fillId="18" borderId="19" xfId="15" applyBorder="1" applyAlignment="1">
      <alignment wrapText="1"/>
    </xf>
    <xf numFmtId="0" fontId="12" fillId="18" borderId="11" xfId="15" applyBorder="1" applyAlignment="1">
      <alignment wrapText="1"/>
    </xf>
    <xf numFmtId="0" fontId="12" fillId="19" borderId="20" xfId="16" applyBorder="1" applyAlignment="1">
      <alignment wrapText="1"/>
    </xf>
    <xf numFmtId="0" fontId="12" fillId="19" borderId="23" xfId="16" applyBorder="1" applyAlignment="1">
      <alignment wrapText="1"/>
    </xf>
    <xf numFmtId="0" fontId="12" fillId="19" borderId="19" xfId="16" applyBorder="1" applyAlignment="1">
      <alignment wrapText="1"/>
    </xf>
    <xf numFmtId="0" fontId="12" fillId="19" borderId="11" xfId="16" applyBorder="1" applyAlignment="1">
      <alignment wrapText="1"/>
    </xf>
    <xf numFmtId="0" fontId="6" fillId="5" borderId="2" xfId="6" applyAlignment="1">
      <alignment wrapText="1"/>
    </xf>
    <xf numFmtId="0" fontId="6" fillId="5" borderId="51" xfId="6" applyBorder="1" applyAlignment="1">
      <alignment wrapText="1"/>
    </xf>
    <xf numFmtId="0" fontId="5" fillId="5" borderId="8" xfId="5" applyBorder="1" applyAlignment="1">
      <alignment wrapText="1"/>
    </xf>
    <xf numFmtId="0" fontId="5" fillId="5" borderId="52" xfId="5" applyBorder="1" applyAlignment="1">
      <alignment wrapText="1"/>
    </xf>
    <xf numFmtId="0" fontId="0" fillId="0" borderId="9" xfId="0" applyBorder="1" applyAlignment="1">
      <alignment wrapText="1"/>
    </xf>
    <xf numFmtId="0" fontId="10" fillId="12" borderId="20" xfId="11" applyBorder="1" applyAlignment="1">
      <alignment wrapText="1"/>
    </xf>
    <xf numFmtId="0" fontId="10" fillId="12" borderId="23" xfId="11" applyBorder="1" applyAlignment="1">
      <alignment wrapText="1"/>
    </xf>
    <xf numFmtId="0" fontId="10" fillId="12" borderId="19" xfId="11" applyBorder="1" applyAlignment="1">
      <alignment wrapText="1"/>
    </xf>
    <xf numFmtId="0" fontId="10" fillId="12" borderId="11" xfId="11" applyBorder="1" applyAlignment="1">
      <alignment wrapText="1"/>
    </xf>
    <xf numFmtId="0" fontId="10" fillId="20" borderId="20" xfId="17" applyBorder="1" applyAlignment="1">
      <alignment wrapText="1"/>
    </xf>
    <xf numFmtId="0" fontId="10" fillId="20" borderId="23" xfId="17" applyBorder="1" applyAlignment="1">
      <alignment wrapText="1"/>
    </xf>
    <xf numFmtId="0" fontId="10" fillId="20" borderId="19" xfId="17" applyBorder="1" applyAlignment="1">
      <alignment wrapText="1"/>
    </xf>
    <xf numFmtId="0" fontId="10" fillId="20" borderId="11" xfId="17" applyBorder="1" applyAlignment="1">
      <alignment wrapText="1"/>
    </xf>
    <xf numFmtId="0" fontId="0" fillId="0" borderId="31" xfId="0" applyBorder="1" applyAlignment="1">
      <alignment wrapText="1"/>
    </xf>
    <xf numFmtId="0" fontId="0" fillId="0" borderId="32" xfId="0" applyBorder="1" applyAlignment="1">
      <alignment wrapText="1"/>
    </xf>
    <xf numFmtId="0" fontId="0" fillId="0" borderId="33" xfId="0" applyBorder="1" applyAlignment="1">
      <alignment wrapText="1"/>
    </xf>
    <xf numFmtId="0" fontId="0" fillId="0" borderId="34" xfId="0" applyBorder="1" applyAlignment="1">
      <alignment wrapText="1"/>
    </xf>
    <xf numFmtId="0" fontId="0" fillId="0" borderId="35" xfId="0" applyBorder="1" applyAlignment="1">
      <alignment wrapText="1"/>
    </xf>
    <xf numFmtId="0" fontId="0" fillId="0" borderId="36" xfId="0" applyBorder="1" applyAlignment="1">
      <alignment wrapText="1"/>
    </xf>
    <xf numFmtId="0" fontId="0" fillId="0" borderId="0" xfId="0" applyBorder="1" applyAlignment="1">
      <alignment wrapText="1"/>
    </xf>
    <xf numFmtId="0" fontId="0" fillId="0" borderId="22" xfId="0" applyBorder="1" applyAlignment="1">
      <alignment wrapText="1"/>
    </xf>
    <xf numFmtId="0" fontId="0" fillId="0" borderId="37" xfId="0" applyBorder="1" applyAlignment="1">
      <alignment wrapText="1"/>
    </xf>
  </cellXfs>
  <cellStyles count="18">
    <cellStyle name="40% - Accent1" xfId="10" builtinId="31"/>
    <cellStyle name="60% - Accent2" xfId="11" builtinId="36"/>
    <cellStyle name="60% - Accent4" xfId="12" builtinId="44"/>
    <cellStyle name="60% - Accent5" xfId="17" builtinId="48"/>
    <cellStyle name="60% - Accent6" xfId="13" builtinId="52"/>
    <cellStyle name="Accent1" xfId="9" builtinId="29"/>
    <cellStyle name="Accent2" xfId="15" builtinId="33"/>
    <cellStyle name="Accent5" xfId="16" builtinId="45"/>
    <cellStyle name="Calculation" xfId="6" builtinId="22"/>
    <cellStyle name="Check Cell" xfId="7" builtinId="23"/>
    <cellStyle name="Explanatory Text" xfId="14" builtinId="53"/>
    <cellStyle name="Good" xfId="2" builtinId="26"/>
    <cellStyle name="Heading 1" xfId="1" builtinId="16"/>
    <cellStyle name="Input" xfId="4" builtinId="20"/>
    <cellStyle name="Neutral" xfId="3" builtinId="28"/>
    <cellStyle name="Normal" xfId="0" builtinId="0"/>
    <cellStyle name="Note" xfId="8" builtinId="10"/>
    <cellStyle name="Output" xfId="5"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656B3-38D5-4FA4-84CA-C3EEAAC50254}">
  <dimension ref="A1:M23"/>
  <sheetViews>
    <sheetView workbookViewId="0">
      <selection activeCell="M21" sqref="M21"/>
    </sheetView>
  </sheetViews>
  <sheetFormatPr defaultRowHeight="14.5" x14ac:dyDescent="0.35"/>
  <sheetData>
    <row r="1" spans="1:13" ht="15" thickBot="1" x14ac:dyDescent="0.4">
      <c r="A1" s="35" t="s">
        <v>61</v>
      </c>
      <c r="B1" s="35"/>
      <c r="C1" s="35"/>
      <c r="D1" s="35"/>
      <c r="E1" s="35"/>
      <c r="F1" s="35"/>
      <c r="G1" s="35"/>
      <c r="H1" s="35"/>
      <c r="I1" s="35"/>
      <c r="J1" s="35"/>
      <c r="K1" s="35"/>
      <c r="L1" s="35"/>
      <c r="M1" s="35"/>
    </row>
    <row r="2" spans="1:13" ht="15.5" thickTop="1" thickBot="1" x14ac:dyDescent="0.4">
      <c r="A2" s="35"/>
      <c r="B2" s="35"/>
      <c r="C2" s="35"/>
      <c r="D2" s="35"/>
      <c r="E2" s="35"/>
      <c r="F2" s="35"/>
      <c r="G2" s="35"/>
      <c r="H2" s="35"/>
      <c r="I2" s="35"/>
      <c r="J2" s="35"/>
      <c r="K2" s="35"/>
      <c r="L2" s="35"/>
      <c r="M2" s="35"/>
    </row>
    <row r="3" spans="1:13" ht="15.5" thickTop="1" thickBot="1" x14ac:dyDescent="0.4"/>
    <row r="4" spans="1:13" ht="15" customHeight="1" x14ac:dyDescent="0.35">
      <c r="C4" s="26" t="s">
        <v>67</v>
      </c>
      <c r="D4" s="27"/>
      <c r="E4" s="27"/>
      <c r="F4" s="27"/>
      <c r="G4" s="27"/>
      <c r="H4" s="27"/>
      <c r="I4" s="27"/>
      <c r="J4" s="27"/>
      <c r="K4" s="28"/>
    </row>
    <row r="5" spans="1:13" x14ac:dyDescent="0.35">
      <c r="C5" s="29"/>
      <c r="D5" s="30"/>
      <c r="E5" s="30"/>
      <c r="F5" s="30"/>
      <c r="G5" s="30"/>
      <c r="H5" s="30"/>
      <c r="I5" s="30"/>
      <c r="J5" s="30"/>
      <c r="K5" s="31"/>
    </row>
    <row r="6" spans="1:13" x14ac:dyDescent="0.35">
      <c r="C6" s="29"/>
      <c r="D6" s="30"/>
      <c r="E6" s="30"/>
      <c r="F6" s="30"/>
      <c r="G6" s="30"/>
      <c r="H6" s="30"/>
      <c r="I6" s="30"/>
      <c r="J6" s="30"/>
      <c r="K6" s="31"/>
    </row>
    <row r="7" spans="1:13" x14ac:dyDescent="0.35">
      <c r="C7" s="29"/>
      <c r="D7" s="30"/>
      <c r="E7" s="30"/>
      <c r="F7" s="30"/>
      <c r="G7" s="30"/>
      <c r="H7" s="30"/>
      <c r="I7" s="30"/>
      <c r="J7" s="30"/>
      <c r="K7" s="31"/>
    </row>
    <row r="8" spans="1:13" x14ac:dyDescent="0.35">
      <c r="C8" s="29"/>
      <c r="D8" s="30"/>
      <c r="E8" s="30"/>
      <c r="F8" s="30"/>
      <c r="G8" s="30"/>
      <c r="H8" s="30"/>
      <c r="I8" s="30"/>
      <c r="J8" s="30"/>
      <c r="K8" s="31"/>
    </row>
    <row r="9" spans="1:13" x14ac:dyDescent="0.35">
      <c r="C9" s="29"/>
      <c r="D9" s="30"/>
      <c r="E9" s="30"/>
      <c r="F9" s="30"/>
      <c r="G9" s="30"/>
      <c r="H9" s="30"/>
      <c r="I9" s="30"/>
      <c r="J9" s="30"/>
      <c r="K9" s="31"/>
    </row>
    <row r="10" spans="1:13" x14ac:dyDescent="0.35">
      <c r="C10" s="29"/>
      <c r="D10" s="30"/>
      <c r="E10" s="30"/>
      <c r="F10" s="30"/>
      <c r="G10" s="30"/>
      <c r="H10" s="30"/>
      <c r="I10" s="30"/>
      <c r="J10" s="30"/>
      <c r="K10" s="31"/>
    </row>
    <row r="11" spans="1:13" x14ac:dyDescent="0.35">
      <c r="C11" s="29"/>
      <c r="D11" s="30"/>
      <c r="E11" s="30"/>
      <c r="F11" s="30"/>
      <c r="G11" s="30"/>
      <c r="H11" s="30"/>
      <c r="I11" s="30"/>
      <c r="J11" s="30"/>
      <c r="K11" s="31"/>
    </row>
    <row r="12" spans="1:13" x14ac:dyDescent="0.35">
      <c r="C12" s="29"/>
      <c r="D12" s="30"/>
      <c r="E12" s="30"/>
      <c r="F12" s="30"/>
      <c r="G12" s="30"/>
      <c r="H12" s="30"/>
      <c r="I12" s="30"/>
      <c r="J12" s="30"/>
      <c r="K12" s="31"/>
    </row>
    <row r="13" spans="1:13" x14ac:dyDescent="0.35">
      <c r="C13" s="29"/>
      <c r="D13" s="30"/>
      <c r="E13" s="30"/>
      <c r="F13" s="30"/>
      <c r="G13" s="30"/>
      <c r="H13" s="30"/>
      <c r="I13" s="30"/>
      <c r="J13" s="30"/>
      <c r="K13" s="31"/>
    </row>
    <row r="14" spans="1:13" x14ac:dyDescent="0.35">
      <c r="C14" s="29"/>
      <c r="D14" s="30"/>
      <c r="E14" s="30"/>
      <c r="F14" s="30"/>
      <c r="G14" s="30"/>
      <c r="H14" s="30"/>
      <c r="I14" s="30"/>
      <c r="J14" s="30"/>
      <c r="K14" s="31"/>
    </row>
    <row r="15" spans="1:13" x14ac:dyDescent="0.35">
      <c r="C15" s="29"/>
      <c r="D15" s="30"/>
      <c r="E15" s="30"/>
      <c r="F15" s="30"/>
      <c r="G15" s="30"/>
      <c r="H15" s="30"/>
      <c r="I15" s="30"/>
      <c r="J15" s="30"/>
      <c r="K15" s="31"/>
    </row>
    <row r="16" spans="1:13" x14ac:dyDescent="0.35">
      <c r="C16" s="29"/>
      <c r="D16" s="30"/>
      <c r="E16" s="30"/>
      <c r="F16" s="30"/>
      <c r="G16" s="30"/>
      <c r="H16" s="30"/>
      <c r="I16" s="30"/>
      <c r="J16" s="30"/>
      <c r="K16" s="31"/>
    </row>
    <row r="17" spans="3:11" x14ac:dyDescent="0.35">
      <c r="C17" s="29"/>
      <c r="D17" s="30"/>
      <c r="E17" s="30"/>
      <c r="F17" s="30"/>
      <c r="G17" s="30"/>
      <c r="H17" s="30"/>
      <c r="I17" s="30"/>
      <c r="J17" s="30"/>
      <c r="K17" s="31"/>
    </row>
    <row r="18" spans="3:11" x14ac:dyDescent="0.35">
      <c r="C18" s="29"/>
      <c r="D18" s="30"/>
      <c r="E18" s="30"/>
      <c r="F18" s="30"/>
      <c r="G18" s="30"/>
      <c r="H18" s="30"/>
      <c r="I18" s="30"/>
      <c r="J18" s="30"/>
      <c r="K18" s="31"/>
    </row>
    <row r="19" spans="3:11" ht="15" thickBot="1" x14ac:dyDescent="0.4">
      <c r="C19" s="32"/>
      <c r="D19" s="33"/>
      <c r="E19" s="33"/>
      <c r="F19" s="33"/>
      <c r="G19" s="33"/>
      <c r="H19" s="33"/>
      <c r="I19" s="33"/>
      <c r="J19" s="33"/>
      <c r="K19" s="34"/>
    </row>
    <row r="20" spans="3:11" ht="15" thickBot="1" x14ac:dyDescent="0.4"/>
    <row r="21" spans="3:11" x14ac:dyDescent="0.35">
      <c r="C21" s="209" t="s">
        <v>79</v>
      </c>
      <c r="D21" s="210"/>
      <c r="E21" s="210"/>
      <c r="F21" s="210"/>
      <c r="G21" s="210"/>
      <c r="H21" s="210"/>
      <c r="I21" s="210"/>
      <c r="J21" s="210"/>
      <c r="K21" s="211"/>
    </row>
    <row r="22" spans="3:11" x14ac:dyDescent="0.35">
      <c r="C22" s="216"/>
      <c r="D22" s="215"/>
      <c r="E22" s="215"/>
      <c r="F22" s="215"/>
      <c r="G22" s="215"/>
      <c r="H22" s="215"/>
      <c r="I22" s="215"/>
      <c r="J22" s="215"/>
      <c r="K22" s="217"/>
    </row>
    <row r="23" spans="3:11" ht="15" thickBot="1" x14ac:dyDescent="0.4">
      <c r="C23" s="212"/>
      <c r="D23" s="213"/>
      <c r="E23" s="213"/>
      <c r="F23" s="213"/>
      <c r="G23" s="213"/>
      <c r="H23" s="213"/>
      <c r="I23" s="213"/>
      <c r="J23" s="213"/>
      <c r="K23" s="214"/>
    </row>
  </sheetData>
  <mergeCells count="3">
    <mergeCell ref="C4:K19"/>
    <mergeCell ref="A1:M2"/>
    <mergeCell ref="C21:K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F6559-3412-4D14-A6AA-A9B56C60D353}">
  <dimension ref="A1:AC33"/>
  <sheetViews>
    <sheetView zoomScale="60" zoomScaleNormal="60" workbookViewId="0">
      <selection activeCell="AD26" sqref="AD26"/>
    </sheetView>
  </sheetViews>
  <sheetFormatPr defaultRowHeight="14.5" x14ac:dyDescent="0.35"/>
  <sheetData>
    <row r="1" spans="1:29" ht="20.25" customHeight="1" x14ac:dyDescent="0.35">
      <c r="A1" s="3"/>
      <c r="B1" s="3"/>
      <c r="C1" s="3"/>
      <c r="D1" s="3"/>
      <c r="L1" s="69" t="s">
        <v>0</v>
      </c>
      <c r="M1" s="69"/>
      <c r="N1" s="69"/>
      <c r="O1" s="69"/>
      <c r="P1" s="69"/>
      <c r="Q1" s="69"/>
      <c r="R1" s="69"/>
      <c r="S1" s="69"/>
    </row>
    <row r="2" spans="1:29" ht="15" thickBot="1" x14ac:dyDescent="0.4">
      <c r="A2" s="3"/>
      <c r="B2" s="3"/>
      <c r="C2" s="3"/>
      <c r="D2" s="3"/>
      <c r="L2" s="70"/>
      <c r="M2" s="70"/>
      <c r="N2" s="70"/>
      <c r="O2" s="70"/>
      <c r="P2" s="70"/>
      <c r="Q2" s="70"/>
      <c r="R2" s="70"/>
      <c r="S2" s="70"/>
    </row>
    <row r="3" spans="1:29" ht="15.5" thickTop="1" thickBot="1" x14ac:dyDescent="0.4">
      <c r="A3" s="3"/>
      <c r="B3" s="3"/>
      <c r="C3" s="3"/>
      <c r="D3" s="3"/>
      <c r="M3" s="10"/>
      <c r="N3" s="10"/>
      <c r="O3" s="10"/>
      <c r="P3" s="10"/>
      <c r="Q3" s="10"/>
      <c r="R3" s="10"/>
    </row>
    <row r="4" spans="1:29" ht="15" thickBot="1" x14ac:dyDescent="0.4">
      <c r="A4" s="2"/>
      <c r="B4" s="2"/>
      <c r="C4" s="2"/>
      <c r="D4" s="71" t="s">
        <v>1</v>
      </c>
      <c r="E4" s="72"/>
      <c r="F4" s="72"/>
      <c r="G4" s="72"/>
      <c r="H4" s="72"/>
      <c r="I4" s="72"/>
      <c r="J4" s="73"/>
      <c r="M4" s="2"/>
      <c r="N4" s="2"/>
      <c r="O4" s="71" t="s">
        <v>2</v>
      </c>
      <c r="P4" s="72"/>
      <c r="Q4" s="72"/>
      <c r="R4" s="72"/>
      <c r="S4" s="72"/>
      <c r="T4" s="72"/>
      <c r="U4" s="73"/>
      <c r="X4" s="2"/>
      <c r="Y4" s="2"/>
      <c r="Z4" s="74" t="s">
        <v>3</v>
      </c>
      <c r="AA4" s="75"/>
      <c r="AB4" s="76"/>
      <c r="AC4" s="5"/>
    </row>
    <row r="5" spans="1:29" x14ac:dyDescent="0.35">
      <c r="D5" s="4" t="s">
        <v>4</v>
      </c>
      <c r="E5" s="4" t="s">
        <v>5</v>
      </c>
      <c r="F5" s="4" t="s">
        <v>6</v>
      </c>
      <c r="G5" s="4" t="s">
        <v>7</v>
      </c>
      <c r="H5" s="4" t="s">
        <v>8</v>
      </c>
      <c r="I5" s="4" t="s">
        <v>9</v>
      </c>
      <c r="J5" s="4" t="s">
        <v>10</v>
      </c>
      <c r="O5" s="4" t="s">
        <v>4</v>
      </c>
      <c r="P5" s="4" t="s">
        <v>5</v>
      </c>
      <c r="Q5" s="4" t="s">
        <v>6</v>
      </c>
      <c r="R5" s="4" t="s">
        <v>7</v>
      </c>
      <c r="S5" s="4" t="s">
        <v>8</v>
      </c>
      <c r="T5" s="4" t="s">
        <v>9</v>
      </c>
      <c r="U5" s="4" t="s">
        <v>10</v>
      </c>
      <c r="Z5" s="4" t="s">
        <v>6</v>
      </c>
      <c r="AA5" s="4" t="s">
        <v>9</v>
      </c>
      <c r="AB5" s="4" t="s">
        <v>10</v>
      </c>
    </row>
    <row r="6" spans="1:29" x14ac:dyDescent="0.35">
      <c r="A6" s="1"/>
      <c r="B6" s="48" t="s">
        <v>34</v>
      </c>
      <c r="C6" s="48"/>
      <c r="D6" s="41">
        <v>23</v>
      </c>
      <c r="E6" s="41">
        <v>21</v>
      </c>
      <c r="F6" s="41">
        <v>26</v>
      </c>
      <c r="G6" s="41">
        <v>32</v>
      </c>
      <c r="H6" s="41">
        <v>29</v>
      </c>
      <c r="I6" s="41">
        <v>24</v>
      </c>
      <c r="J6" s="42">
        <f>SUM(D6:I7)</f>
        <v>155</v>
      </c>
      <c r="K6" t="s">
        <v>11</v>
      </c>
      <c r="M6" s="48" t="s">
        <v>34</v>
      </c>
      <c r="N6" s="48"/>
      <c r="O6" s="41">
        <v>24</v>
      </c>
      <c r="P6" s="41">
        <v>22</v>
      </c>
      <c r="Q6" s="41">
        <v>28</v>
      </c>
      <c r="R6" s="41">
        <v>36</v>
      </c>
      <c r="S6" s="41">
        <v>34</v>
      </c>
      <c r="T6" s="41">
        <v>27</v>
      </c>
      <c r="U6" s="42">
        <f>SUM(O6:T7)</f>
        <v>171</v>
      </c>
      <c r="V6" t="s">
        <v>11</v>
      </c>
      <c r="X6" s="48" t="s">
        <v>34</v>
      </c>
      <c r="Y6" s="48"/>
      <c r="Z6" s="46">
        <v>39</v>
      </c>
      <c r="AA6" s="41">
        <v>38</v>
      </c>
      <c r="AB6" s="42">
        <f>SUM(Z6:AA7)</f>
        <v>77</v>
      </c>
      <c r="AC6" t="s">
        <v>11</v>
      </c>
    </row>
    <row r="7" spans="1:29" x14ac:dyDescent="0.35">
      <c r="A7" s="3"/>
      <c r="B7" s="48"/>
      <c r="C7" s="48"/>
      <c r="D7" s="41"/>
      <c r="E7" s="41"/>
      <c r="F7" s="41"/>
      <c r="G7" s="41"/>
      <c r="H7" s="41"/>
      <c r="I7" s="41"/>
      <c r="J7" s="42"/>
      <c r="K7" s="37">
        <f>J6/J8</f>
        <v>0.61752988047808766</v>
      </c>
      <c r="M7" s="48"/>
      <c r="N7" s="48"/>
      <c r="O7" s="41"/>
      <c r="P7" s="41"/>
      <c r="Q7" s="41"/>
      <c r="R7" s="41"/>
      <c r="S7" s="41"/>
      <c r="T7" s="41"/>
      <c r="U7" s="42"/>
      <c r="V7" s="37">
        <f>U6/U8</f>
        <v>0.68127490039840632</v>
      </c>
      <c r="X7" s="48"/>
      <c r="Y7" s="48"/>
      <c r="Z7" s="68"/>
      <c r="AA7" s="41"/>
      <c r="AB7" s="42"/>
      <c r="AC7" s="37">
        <f>AB6/AB8</f>
        <v>0.875</v>
      </c>
    </row>
    <row r="8" spans="1:29" x14ac:dyDescent="0.35">
      <c r="A8" s="3"/>
      <c r="B8" s="44" t="s">
        <v>12</v>
      </c>
      <c r="C8" s="44"/>
      <c r="D8" s="41">
        <v>31</v>
      </c>
      <c r="E8" s="41">
        <v>43</v>
      </c>
      <c r="F8" s="41">
        <v>45</v>
      </c>
      <c r="G8" s="41">
        <v>46</v>
      </c>
      <c r="H8" s="41">
        <v>43</v>
      </c>
      <c r="I8" s="41">
        <v>43</v>
      </c>
      <c r="J8" s="42">
        <f>SUM(D8:I9)</f>
        <v>251</v>
      </c>
      <c r="K8" s="37"/>
      <c r="M8" s="44" t="s">
        <v>12</v>
      </c>
      <c r="N8" s="44"/>
      <c r="O8" s="41">
        <v>31</v>
      </c>
      <c r="P8" s="41">
        <v>43</v>
      </c>
      <c r="Q8" s="41">
        <v>45</v>
      </c>
      <c r="R8" s="41">
        <v>46</v>
      </c>
      <c r="S8" s="41">
        <v>43</v>
      </c>
      <c r="T8" s="41">
        <v>43</v>
      </c>
      <c r="U8" s="42">
        <f>SUM(O8:T9)</f>
        <v>251</v>
      </c>
      <c r="V8" s="37"/>
      <c r="X8" s="44" t="s">
        <v>12</v>
      </c>
      <c r="Y8" s="44"/>
      <c r="Z8" s="46">
        <v>45</v>
      </c>
      <c r="AA8" s="41">
        <v>43</v>
      </c>
      <c r="AB8" s="42">
        <f>SUM(Z8:AA9)</f>
        <v>88</v>
      </c>
      <c r="AC8" s="37"/>
    </row>
    <row r="9" spans="1:29" x14ac:dyDescent="0.35">
      <c r="B9" s="44"/>
      <c r="C9" s="44"/>
      <c r="D9" s="41"/>
      <c r="E9" s="41"/>
      <c r="F9" s="41"/>
      <c r="G9" s="41"/>
      <c r="H9" s="41"/>
      <c r="I9" s="41"/>
      <c r="J9" s="42"/>
      <c r="M9" s="44"/>
      <c r="N9" s="44"/>
      <c r="O9" s="41"/>
      <c r="P9" s="41"/>
      <c r="Q9" s="41"/>
      <c r="R9" s="41"/>
      <c r="S9" s="41"/>
      <c r="T9" s="41"/>
      <c r="U9" s="42"/>
      <c r="X9" s="44"/>
      <c r="Y9" s="44"/>
      <c r="Z9" s="68"/>
      <c r="AA9" s="41"/>
      <c r="AB9" s="42"/>
    </row>
    <row r="10" spans="1:29" x14ac:dyDescent="0.35">
      <c r="I10" s="8" t="s">
        <v>13</v>
      </c>
      <c r="J10" s="9">
        <f>PRODUCT(K7,100)</f>
        <v>61.752988047808763</v>
      </c>
      <c r="T10" s="8" t="s">
        <v>13</v>
      </c>
      <c r="U10" s="9">
        <f>PRODUCT(V7,100)</f>
        <v>68.127490039840637</v>
      </c>
      <c r="AA10" s="8" t="s">
        <v>13</v>
      </c>
      <c r="AB10" s="9">
        <f>PRODUCT(AC7,100)</f>
        <v>87.5</v>
      </c>
    </row>
    <row r="11" spans="1:29" x14ac:dyDescent="0.35">
      <c r="I11" s="8" t="s">
        <v>14</v>
      </c>
      <c r="J11" s="9">
        <f>PRODUCT(J10,0.95)</f>
        <v>58.665338645418323</v>
      </c>
      <c r="T11" s="8" t="s">
        <v>14</v>
      </c>
      <c r="U11" s="9">
        <f>PRODUCT(U10,0.95)</f>
        <v>64.721115537848604</v>
      </c>
      <c r="AA11" s="8" t="s">
        <v>14</v>
      </c>
      <c r="AB11" s="9">
        <f>PRODUCT(AB10,0.95)</f>
        <v>83.125</v>
      </c>
    </row>
    <row r="13" spans="1:29" ht="15" thickBot="1" x14ac:dyDescent="0.4"/>
    <row r="14" spans="1:29" ht="15" thickBot="1" x14ac:dyDescent="0.4">
      <c r="B14" s="2"/>
      <c r="C14" s="2"/>
      <c r="D14" s="59" t="s">
        <v>15</v>
      </c>
      <c r="E14" s="60"/>
      <c r="F14" s="60"/>
      <c r="G14" s="60"/>
      <c r="H14" s="60"/>
      <c r="I14" s="60"/>
      <c r="J14" s="61"/>
      <c r="M14" s="2"/>
      <c r="N14" s="2"/>
      <c r="O14" s="59" t="s">
        <v>16</v>
      </c>
      <c r="P14" s="60"/>
      <c r="Q14" s="60"/>
      <c r="R14" s="60"/>
      <c r="S14" s="60"/>
      <c r="T14" s="60"/>
      <c r="U14" s="61"/>
      <c r="X14" s="10"/>
      <c r="Y14" s="62" t="s">
        <v>58</v>
      </c>
      <c r="Z14" s="63"/>
      <c r="AA14" s="63"/>
      <c r="AB14" s="64"/>
    </row>
    <row r="15" spans="1:29" ht="15" thickBot="1" x14ac:dyDescent="0.4">
      <c r="D15" s="4" t="s">
        <v>4</v>
      </c>
      <c r="E15" s="4" t="s">
        <v>5</v>
      </c>
      <c r="F15" s="4" t="s">
        <v>6</v>
      </c>
      <c r="G15" s="4" t="s">
        <v>7</v>
      </c>
      <c r="H15" s="4" t="s">
        <v>8</v>
      </c>
      <c r="I15" s="4" t="s">
        <v>9</v>
      </c>
      <c r="J15" s="4" t="s">
        <v>10</v>
      </c>
      <c r="O15" s="4" t="s">
        <v>4</v>
      </c>
      <c r="P15" s="4" t="s">
        <v>5</v>
      </c>
      <c r="Q15" s="4" t="s">
        <v>6</v>
      </c>
      <c r="R15" s="4" t="s">
        <v>7</v>
      </c>
      <c r="S15" s="4" t="s">
        <v>8</v>
      </c>
      <c r="T15" s="4" t="s">
        <v>9</v>
      </c>
      <c r="U15" s="4" t="s">
        <v>10</v>
      </c>
      <c r="X15" s="7"/>
      <c r="Y15" s="65"/>
      <c r="Z15" s="66"/>
      <c r="AA15" s="66"/>
      <c r="AB15" s="67"/>
    </row>
    <row r="16" spans="1:29" ht="14.5" customHeight="1" x14ac:dyDescent="0.35">
      <c r="B16" s="48" t="s">
        <v>35</v>
      </c>
      <c r="C16" s="48"/>
      <c r="D16" s="45"/>
      <c r="E16" s="41">
        <v>23</v>
      </c>
      <c r="F16" s="41">
        <v>35</v>
      </c>
      <c r="G16" s="41">
        <v>31</v>
      </c>
      <c r="H16" s="41">
        <v>27</v>
      </c>
      <c r="I16" s="41">
        <v>27</v>
      </c>
      <c r="J16" s="42">
        <f>SUM(D16:I17)</f>
        <v>143</v>
      </c>
      <c r="K16" t="s">
        <v>11</v>
      </c>
      <c r="M16" s="48" t="s">
        <v>35</v>
      </c>
      <c r="N16" s="48"/>
      <c r="O16" s="45"/>
      <c r="P16" s="41">
        <v>32</v>
      </c>
      <c r="Q16" s="41">
        <v>33</v>
      </c>
      <c r="R16" s="41">
        <v>32</v>
      </c>
      <c r="S16" s="41">
        <v>31</v>
      </c>
      <c r="T16" s="41">
        <v>26</v>
      </c>
      <c r="U16" s="42">
        <f>SUM(O16:T17)</f>
        <v>154</v>
      </c>
      <c r="V16" t="s">
        <v>11</v>
      </c>
      <c r="X16" s="55" t="s">
        <v>17</v>
      </c>
      <c r="Y16" s="56"/>
      <c r="Z16" s="22" t="s">
        <v>18</v>
      </c>
      <c r="AA16" s="22" t="s">
        <v>19</v>
      </c>
      <c r="AB16" s="22" t="s">
        <v>20</v>
      </c>
      <c r="AC16" s="23" t="s">
        <v>21</v>
      </c>
    </row>
    <row r="17" spans="2:29" x14ac:dyDescent="0.35">
      <c r="B17" s="48"/>
      <c r="C17" s="48"/>
      <c r="D17" s="45"/>
      <c r="E17" s="41"/>
      <c r="F17" s="41"/>
      <c r="G17" s="41"/>
      <c r="H17" s="41"/>
      <c r="I17" s="41"/>
      <c r="J17" s="42"/>
      <c r="K17" s="37">
        <f>J16/J18</f>
        <v>0.6908212560386473</v>
      </c>
      <c r="M17" s="48"/>
      <c r="N17" s="48"/>
      <c r="O17" s="45"/>
      <c r="P17" s="41"/>
      <c r="Q17" s="41"/>
      <c r="R17" s="41"/>
      <c r="S17" s="41"/>
      <c r="T17" s="41"/>
      <c r="U17" s="42"/>
      <c r="V17" s="37">
        <f>U16/U18</f>
        <v>0.7439613526570048</v>
      </c>
      <c r="X17" s="47" t="s">
        <v>22</v>
      </c>
      <c r="Y17" s="47"/>
      <c r="Z17" s="37">
        <f>SUM(J10)</f>
        <v>61.752988047808763</v>
      </c>
      <c r="AA17" s="37">
        <f>U10</f>
        <v>68.127490039840637</v>
      </c>
      <c r="AB17" s="37">
        <f>AB10</f>
        <v>87.5</v>
      </c>
      <c r="AC17" s="57"/>
    </row>
    <row r="18" spans="2:29" ht="14.5" customHeight="1" x14ac:dyDescent="0.35">
      <c r="B18" s="44" t="s">
        <v>23</v>
      </c>
      <c r="C18" s="44"/>
      <c r="D18" s="45"/>
      <c r="E18" s="41">
        <v>41</v>
      </c>
      <c r="F18" s="41">
        <v>44</v>
      </c>
      <c r="G18" s="41">
        <v>43</v>
      </c>
      <c r="H18" s="41">
        <v>39</v>
      </c>
      <c r="I18" s="41">
        <v>40</v>
      </c>
      <c r="J18" s="42">
        <f>SUM(D18:I19)</f>
        <v>207</v>
      </c>
      <c r="K18" s="37"/>
      <c r="M18" s="44" t="s">
        <v>23</v>
      </c>
      <c r="N18" s="44"/>
      <c r="O18" s="45"/>
      <c r="P18" s="41">
        <v>41</v>
      </c>
      <c r="Q18" s="41">
        <v>44</v>
      </c>
      <c r="R18" s="41">
        <v>43</v>
      </c>
      <c r="S18" s="41">
        <v>39</v>
      </c>
      <c r="T18" s="41">
        <v>40</v>
      </c>
      <c r="U18" s="42">
        <f>SUM(O18:T19)</f>
        <v>207</v>
      </c>
      <c r="V18" s="37"/>
      <c r="X18" s="47"/>
      <c r="Y18" s="47"/>
      <c r="Z18" s="37"/>
      <c r="AA18" s="37"/>
      <c r="AB18" s="37"/>
      <c r="AC18" s="58"/>
    </row>
    <row r="19" spans="2:29" x14ac:dyDescent="0.35">
      <c r="B19" s="44"/>
      <c r="C19" s="44"/>
      <c r="D19" s="45"/>
      <c r="E19" s="41"/>
      <c r="F19" s="41"/>
      <c r="G19" s="41"/>
      <c r="H19" s="41"/>
      <c r="I19" s="41"/>
      <c r="J19" s="42"/>
      <c r="M19" s="44"/>
      <c r="N19" s="44"/>
      <c r="O19" s="45"/>
      <c r="P19" s="41"/>
      <c r="Q19" s="41"/>
      <c r="R19" s="41"/>
      <c r="S19" s="41"/>
      <c r="T19" s="41"/>
      <c r="U19" s="42"/>
      <c r="X19" s="43" t="s">
        <v>24</v>
      </c>
      <c r="Y19" s="43"/>
      <c r="Z19" s="37">
        <f>J20</f>
        <v>69.082125603864725</v>
      </c>
      <c r="AA19" s="37">
        <f>U20</f>
        <v>74.39613526570048</v>
      </c>
      <c r="AB19" s="49">
        <f>SUM(Z17,AA17,AB17,Z19,AA19, Z21,AA21)</f>
        <v>479.7266634855165</v>
      </c>
      <c r="AC19" s="49"/>
    </row>
    <row r="20" spans="2:29" x14ac:dyDescent="0.35">
      <c r="I20" s="8" t="s">
        <v>13</v>
      </c>
      <c r="J20" s="9">
        <f>PRODUCT(K17,100)</f>
        <v>69.082125603864725</v>
      </c>
      <c r="T20" s="8" t="s">
        <v>13</v>
      </c>
      <c r="U20" s="9">
        <f>PRODUCT(V17,100)</f>
        <v>74.39613526570048</v>
      </c>
      <c r="X20" s="43"/>
      <c r="Y20" s="43"/>
      <c r="Z20" s="37"/>
      <c r="AA20" s="37"/>
      <c r="AB20" s="49"/>
      <c r="AC20" s="49"/>
    </row>
    <row r="21" spans="2:29" x14ac:dyDescent="0.35">
      <c r="I21" s="8" t="s">
        <v>14</v>
      </c>
      <c r="J21" s="9">
        <f>PRODUCT(J20,0.95)</f>
        <v>65.628019323671481</v>
      </c>
      <c r="T21" s="8" t="s">
        <v>14</v>
      </c>
      <c r="U21" s="9">
        <f>PRODUCT(U20,0.95)</f>
        <v>70.676328502415458</v>
      </c>
      <c r="X21" s="36" t="s">
        <v>25</v>
      </c>
      <c r="Y21" s="36"/>
      <c r="Z21" s="37">
        <f>J30</f>
        <v>58.490566037735846</v>
      </c>
      <c r="AA21" s="37">
        <f>U30</f>
        <v>60.377358490566039</v>
      </c>
      <c r="AB21" s="49"/>
      <c r="AC21" s="49"/>
    </row>
    <row r="22" spans="2:29" x14ac:dyDescent="0.35">
      <c r="X22" s="36"/>
      <c r="Y22" s="36"/>
      <c r="Z22" s="37"/>
      <c r="AA22" s="37"/>
      <c r="AB22" s="49"/>
      <c r="AC22" s="49"/>
    </row>
    <row r="23" spans="2:29" ht="15" thickBot="1" x14ac:dyDescent="0.4">
      <c r="X23" s="7"/>
      <c r="Y23" s="7"/>
      <c r="Z23" s="7"/>
      <c r="AA23" s="7"/>
      <c r="AB23" s="7"/>
    </row>
    <row r="24" spans="2:29" ht="15" thickBot="1" x14ac:dyDescent="0.4">
      <c r="B24" s="2"/>
      <c r="C24" s="2"/>
      <c r="D24" s="50" t="s">
        <v>26</v>
      </c>
      <c r="E24" s="51"/>
      <c r="F24" s="51"/>
      <c r="G24" s="51"/>
      <c r="H24" s="51"/>
      <c r="I24" s="51"/>
      <c r="J24" s="52"/>
      <c r="M24" s="2"/>
      <c r="N24" s="2"/>
      <c r="O24" s="50" t="s">
        <v>27</v>
      </c>
      <c r="P24" s="51"/>
      <c r="Q24" s="51"/>
      <c r="R24" s="51"/>
      <c r="S24" s="51"/>
      <c r="T24" s="51"/>
      <c r="U24" s="52"/>
      <c r="X24" s="10"/>
      <c r="Y24" s="10"/>
      <c r="Z24" s="5"/>
      <c r="AA24" s="5"/>
      <c r="AB24" s="5"/>
    </row>
    <row r="25" spans="2:29" x14ac:dyDescent="0.35">
      <c r="D25" s="4" t="s">
        <v>4</v>
      </c>
      <c r="E25" s="4" t="s">
        <v>5</v>
      </c>
      <c r="F25" s="4" t="s">
        <v>6</v>
      </c>
      <c r="G25" s="4" t="s">
        <v>7</v>
      </c>
      <c r="H25" s="4" t="s">
        <v>8</v>
      </c>
      <c r="I25" s="4" t="s">
        <v>9</v>
      </c>
      <c r="J25" s="4" t="s">
        <v>10</v>
      </c>
      <c r="O25" s="4" t="s">
        <v>4</v>
      </c>
      <c r="P25" s="4" t="s">
        <v>5</v>
      </c>
      <c r="Q25" s="4" t="s">
        <v>6</v>
      </c>
      <c r="R25" s="4" t="s">
        <v>7</v>
      </c>
      <c r="S25" s="4" t="s">
        <v>8</v>
      </c>
      <c r="T25" s="4" t="s">
        <v>9</v>
      </c>
      <c r="U25" s="4" t="s">
        <v>10</v>
      </c>
      <c r="X25" s="53" t="s">
        <v>28</v>
      </c>
      <c r="Y25" s="54"/>
      <c r="Z25" s="24" t="s">
        <v>18</v>
      </c>
      <c r="AA25" s="24" t="s">
        <v>19</v>
      </c>
      <c r="AB25" s="24" t="s">
        <v>20</v>
      </c>
      <c r="AC25" s="24" t="s">
        <v>21</v>
      </c>
    </row>
    <row r="26" spans="2:29" ht="14.5" customHeight="1" x14ac:dyDescent="0.35">
      <c r="B26" s="48" t="s">
        <v>36</v>
      </c>
      <c r="C26" s="48"/>
      <c r="D26" s="45"/>
      <c r="E26" s="41">
        <v>7</v>
      </c>
      <c r="F26" s="41">
        <v>5</v>
      </c>
      <c r="G26" s="41">
        <v>6</v>
      </c>
      <c r="H26" s="41">
        <v>4</v>
      </c>
      <c r="I26" s="41">
        <v>9</v>
      </c>
      <c r="J26" s="42">
        <f>SUM(D26:I27)</f>
        <v>31</v>
      </c>
      <c r="K26" t="s">
        <v>11</v>
      </c>
      <c r="M26" s="48" t="s">
        <v>36</v>
      </c>
      <c r="N26" s="48"/>
      <c r="O26" s="45"/>
      <c r="P26" s="41">
        <v>6</v>
      </c>
      <c r="Q26" s="41">
        <v>5</v>
      </c>
      <c r="R26" s="41">
        <v>6</v>
      </c>
      <c r="S26" s="41">
        <v>7</v>
      </c>
      <c r="T26" s="41">
        <v>8</v>
      </c>
      <c r="U26" s="42">
        <f>SUM(O26:T27)</f>
        <v>32</v>
      </c>
      <c r="V26" t="s">
        <v>11</v>
      </c>
      <c r="X26" s="47" t="s">
        <v>22</v>
      </c>
      <c r="Y26" s="47"/>
      <c r="Z26" s="37">
        <f>J11</f>
        <v>58.665338645418323</v>
      </c>
      <c r="AA26" s="37">
        <f>U11</f>
        <v>64.721115537848604</v>
      </c>
      <c r="AB26" s="37">
        <f>AB11</f>
        <v>83.125</v>
      </c>
      <c r="AC26" s="41">
        <v>25</v>
      </c>
    </row>
    <row r="27" spans="2:29" x14ac:dyDescent="0.35">
      <c r="B27" s="48"/>
      <c r="C27" s="48"/>
      <c r="D27" s="45"/>
      <c r="E27" s="41"/>
      <c r="F27" s="41"/>
      <c r="G27" s="41"/>
      <c r="H27" s="41"/>
      <c r="I27" s="41"/>
      <c r="J27" s="42"/>
      <c r="K27" s="37">
        <f>J26/J28</f>
        <v>0.58490566037735847</v>
      </c>
      <c r="M27" s="48"/>
      <c r="N27" s="48"/>
      <c r="O27" s="45"/>
      <c r="P27" s="41"/>
      <c r="Q27" s="41"/>
      <c r="R27" s="41"/>
      <c r="S27" s="41"/>
      <c r="T27" s="41"/>
      <c r="U27" s="42"/>
      <c r="V27" s="37">
        <f>U26/U28</f>
        <v>0.60377358490566035</v>
      </c>
      <c r="X27" s="47"/>
      <c r="Y27" s="47"/>
      <c r="Z27" s="37"/>
      <c r="AA27" s="37"/>
      <c r="AB27" s="37"/>
      <c r="AC27" s="46"/>
    </row>
    <row r="28" spans="2:29" ht="14.5" customHeight="1" x14ac:dyDescent="0.35">
      <c r="B28" s="44" t="s">
        <v>29</v>
      </c>
      <c r="C28" s="44"/>
      <c r="D28" s="45"/>
      <c r="E28" s="41">
        <v>11</v>
      </c>
      <c r="F28" s="41">
        <v>11</v>
      </c>
      <c r="G28" s="41">
        <v>11</v>
      </c>
      <c r="H28" s="41">
        <v>10</v>
      </c>
      <c r="I28" s="41">
        <v>10</v>
      </c>
      <c r="J28" s="42">
        <f>SUM(D28:I29)</f>
        <v>53</v>
      </c>
      <c r="K28" s="37"/>
      <c r="M28" s="44" t="s">
        <v>29</v>
      </c>
      <c r="N28" s="44"/>
      <c r="O28" s="45"/>
      <c r="P28" s="41">
        <v>11</v>
      </c>
      <c r="Q28" s="41">
        <v>11</v>
      </c>
      <c r="R28" s="41">
        <v>11</v>
      </c>
      <c r="S28" s="41">
        <v>10</v>
      </c>
      <c r="T28" s="41">
        <v>10</v>
      </c>
      <c r="U28" s="42">
        <f>SUM(O28:T29)</f>
        <v>53</v>
      </c>
      <c r="V28" s="37"/>
      <c r="X28" s="43" t="s">
        <v>24</v>
      </c>
      <c r="Y28" s="43"/>
      <c r="Z28" s="37">
        <f>J21</f>
        <v>65.628019323671481</v>
      </c>
      <c r="AA28" s="37">
        <f>U21</f>
        <v>70.676328502415458</v>
      </c>
      <c r="AB28" s="49">
        <f>SUM(Z26,AA26,AB26,Z28,AA28,Z30,AA30,AC26)</f>
        <v>480.74033031124065</v>
      </c>
      <c r="AC28" s="49"/>
    </row>
    <row r="29" spans="2:29" x14ac:dyDescent="0.35">
      <c r="B29" s="44"/>
      <c r="C29" s="44"/>
      <c r="D29" s="45"/>
      <c r="E29" s="41"/>
      <c r="F29" s="41"/>
      <c r="G29" s="41"/>
      <c r="H29" s="41"/>
      <c r="I29" s="41"/>
      <c r="J29" s="42"/>
      <c r="M29" s="44"/>
      <c r="N29" s="44"/>
      <c r="O29" s="45"/>
      <c r="P29" s="41"/>
      <c r="Q29" s="41"/>
      <c r="R29" s="41"/>
      <c r="S29" s="41"/>
      <c r="T29" s="41"/>
      <c r="U29" s="42"/>
      <c r="X29" s="43"/>
      <c r="Y29" s="43"/>
      <c r="Z29" s="37"/>
      <c r="AA29" s="37"/>
      <c r="AB29" s="49"/>
      <c r="AC29" s="49"/>
    </row>
    <row r="30" spans="2:29" x14ac:dyDescent="0.35">
      <c r="I30" s="8" t="s">
        <v>13</v>
      </c>
      <c r="J30" s="9">
        <f>PRODUCT(K27,100)</f>
        <v>58.490566037735846</v>
      </c>
      <c r="T30" s="8" t="s">
        <v>13</v>
      </c>
      <c r="U30" s="9">
        <f>PRODUCT(V27,100)</f>
        <v>60.377358490566039</v>
      </c>
      <c r="X30" s="36" t="s">
        <v>25</v>
      </c>
      <c r="Y30" s="36"/>
      <c r="Z30" s="37">
        <f>J31</f>
        <v>55.566037735849051</v>
      </c>
      <c r="AA30" s="37">
        <f>U31</f>
        <v>57.358490566037737</v>
      </c>
      <c r="AB30" s="49"/>
      <c r="AC30" s="49"/>
    </row>
    <row r="31" spans="2:29" x14ac:dyDescent="0.35">
      <c r="I31" s="8" t="s">
        <v>14</v>
      </c>
      <c r="J31" s="9">
        <f>PRODUCT(J30,0.95)</f>
        <v>55.566037735849051</v>
      </c>
      <c r="T31" s="8" t="s">
        <v>14</v>
      </c>
      <c r="U31" s="9">
        <f>PRODUCT(U30,0.95)</f>
        <v>57.358490566037737</v>
      </c>
      <c r="X31" s="36"/>
      <c r="Y31" s="36"/>
      <c r="Z31" s="37"/>
      <c r="AA31" s="37"/>
      <c r="AB31" s="49"/>
      <c r="AC31" s="49"/>
    </row>
    <row r="32" spans="2:29" ht="15" thickBot="1" x14ac:dyDescent="0.4"/>
    <row r="33" spans="1:29" ht="15" customHeight="1" thickBot="1" x14ac:dyDescent="0.4">
      <c r="A33" s="38" t="s">
        <v>59</v>
      </c>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40"/>
    </row>
  </sheetData>
  <mergeCells count="147">
    <mergeCell ref="L1:S2"/>
    <mergeCell ref="D4:J4"/>
    <mergeCell ref="O4:U4"/>
    <mergeCell ref="Z4:AB4"/>
    <mergeCell ref="B6:C7"/>
    <mergeCell ref="D6:D7"/>
    <mergeCell ref="E6:E7"/>
    <mergeCell ref="F6:F7"/>
    <mergeCell ref="G6:G7"/>
    <mergeCell ref="H6:H7"/>
    <mergeCell ref="AA6:AA7"/>
    <mergeCell ref="AB6:AB7"/>
    <mergeCell ref="K7:K8"/>
    <mergeCell ref="V7:V8"/>
    <mergeCell ref="AC7:AC8"/>
    <mergeCell ref="B8:C9"/>
    <mergeCell ref="D8:D9"/>
    <mergeCell ref="E8:E9"/>
    <mergeCell ref="F8:F9"/>
    <mergeCell ref="G8:G9"/>
    <mergeCell ref="R6:R7"/>
    <mergeCell ref="S6:S7"/>
    <mergeCell ref="T6:T7"/>
    <mergeCell ref="U6:U7"/>
    <mergeCell ref="X6:Y7"/>
    <mergeCell ref="Z6:Z7"/>
    <mergeCell ref="I6:I7"/>
    <mergeCell ref="J6:J7"/>
    <mergeCell ref="M6:N7"/>
    <mergeCell ref="O6:O7"/>
    <mergeCell ref="P6:P7"/>
    <mergeCell ref="Q6:Q7"/>
    <mergeCell ref="Z8:Z9"/>
    <mergeCell ref="AA8:AA9"/>
    <mergeCell ref="AB8:AB9"/>
    <mergeCell ref="D14:J14"/>
    <mergeCell ref="O14:U14"/>
    <mergeCell ref="Y14:AB15"/>
    <mergeCell ref="Q8:Q9"/>
    <mergeCell ref="R8:R9"/>
    <mergeCell ref="S8:S9"/>
    <mergeCell ref="T8:T9"/>
    <mergeCell ref="U8:U9"/>
    <mergeCell ref="X8:Y9"/>
    <mergeCell ref="H8:H9"/>
    <mergeCell ref="I8:I9"/>
    <mergeCell ref="J8:J9"/>
    <mergeCell ref="M8:N9"/>
    <mergeCell ref="O8:O9"/>
    <mergeCell ref="P8:P9"/>
    <mergeCell ref="B18:C19"/>
    <mergeCell ref="D18:D19"/>
    <mergeCell ref="E18:E19"/>
    <mergeCell ref="F18:F19"/>
    <mergeCell ref="G18:G19"/>
    <mergeCell ref="H18:H19"/>
    <mergeCell ref="R16:R17"/>
    <mergeCell ref="S16:S17"/>
    <mergeCell ref="T16:T17"/>
    <mergeCell ref="K17:K18"/>
    <mergeCell ref="R18:R19"/>
    <mergeCell ref="S18:S19"/>
    <mergeCell ref="I16:I17"/>
    <mergeCell ref="J16:J17"/>
    <mergeCell ref="M16:N17"/>
    <mergeCell ref="O16:O17"/>
    <mergeCell ref="P16:P17"/>
    <mergeCell ref="Q16:Q17"/>
    <mergeCell ref="B16:C17"/>
    <mergeCell ref="D16:D17"/>
    <mergeCell ref="E16:E17"/>
    <mergeCell ref="F16:F17"/>
    <mergeCell ref="G16:G17"/>
    <mergeCell ref="H16:H17"/>
    <mergeCell ref="I18:I19"/>
    <mergeCell ref="J18:J19"/>
    <mergeCell ref="M18:N19"/>
    <mergeCell ref="O18:O19"/>
    <mergeCell ref="P18:P19"/>
    <mergeCell ref="Q18:Q19"/>
    <mergeCell ref="Z17:Z18"/>
    <mergeCell ref="AA17:AA18"/>
    <mergeCell ref="AB17:AB18"/>
    <mergeCell ref="U16:U17"/>
    <mergeCell ref="X16:Y16"/>
    <mergeCell ref="V17:V18"/>
    <mergeCell ref="X17:Y18"/>
    <mergeCell ref="T18:T19"/>
    <mergeCell ref="U18:U19"/>
    <mergeCell ref="X19:Y20"/>
    <mergeCell ref="Z19:Z20"/>
    <mergeCell ref="AA19:AA20"/>
    <mergeCell ref="AB19:AC22"/>
    <mergeCell ref="X21:Y22"/>
    <mergeCell ref="Z21:Z22"/>
    <mergeCell ref="AA21:AA22"/>
    <mergeCell ref="AC17:AC18"/>
    <mergeCell ref="D24:J24"/>
    <mergeCell ref="O24:U24"/>
    <mergeCell ref="X25:Y25"/>
    <mergeCell ref="B26:C27"/>
    <mergeCell ref="D26:D27"/>
    <mergeCell ref="E26:E27"/>
    <mergeCell ref="F26:F27"/>
    <mergeCell ref="G26:G27"/>
    <mergeCell ref="H26:H27"/>
    <mergeCell ref="I26:I27"/>
    <mergeCell ref="AB26:AB27"/>
    <mergeCell ref="AC26:AC27"/>
    <mergeCell ref="K27:K28"/>
    <mergeCell ref="V27:V28"/>
    <mergeCell ref="B28:C29"/>
    <mergeCell ref="D28:D29"/>
    <mergeCell ref="E28:E29"/>
    <mergeCell ref="F28:F29"/>
    <mergeCell ref="G28:G29"/>
    <mergeCell ref="H28:H29"/>
    <mergeCell ref="S26:S27"/>
    <mergeCell ref="T26:T27"/>
    <mergeCell ref="U26:U27"/>
    <mergeCell ref="X26:Y27"/>
    <mergeCell ref="Z26:Z27"/>
    <mergeCell ref="AA26:AA27"/>
    <mergeCell ref="J26:J27"/>
    <mergeCell ref="M26:N27"/>
    <mergeCell ref="O26:O27"/>
    <mergeCell ref="P26:P27"/>
    <mergeCell ref="Q26:Q27"/>
    <mergeCell ref="R26:R27"/>
    <mergeCell ref="AA28:AA29"/>
    <mergeCell ref="AB28:AC31"/>
    <mergeCell ref="X30:Y31"/>
    <mergeCell ref="Z30:Z31"/>
    <mergeCell ref="AA30:AA31"/>
    <mergeCell ref="A33:AC33"/>
    <mergeCell ref="R28:R29"/>
    <mergeCell ref="S28:S29"/>
    <mergeCell ref="T28:T29"/>
    <mergeCell ref="U28:U29"/>
    <mergeCell ref="X28:Y29"/>
    <mergeCell ref="Z28:Z29"/>
    <mergeCell ref="I28:I29"/>
    <mergeCell ref="J28:J29"/>
    <mergeCell ref="M28:N29"/>
    <mergeCell ref="O28:O29"/>
    <mergeCell ref="P28:P29"/>
    <mergeCell ref="Q28:Q2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FD1A1-303C-4C11-BBF2-B7DB55132B82}">
  <dimension ref="A1:AC33"/>
  <sheetViews>
    <sheetView zoomScale="60" zoomScaleNormal="60" workbookViewId="0">
      <selection activeCell="AE14" sqref="AE14"/>
    </sheetView>
  </sheetViews>
  <sheetFormatPr defaultRowHeight="14.5" x14ac:dyDescent="0.35"/>
  <sheetData>
    <row r="1" spans="1:29" ht="20.25" customHeight="1" x14ac:dyDescent="0.35">
      <c r="A1" s="3"/>
      <c r="B1" s="3"/>
      <c r="C1" s="3"/>
      <c r="D1" s="3"/>
      <c r="L1" s="69" t="s">
        <v>0</v>
      </c>
      <c r="M1" s="69"/>
      <c r="N1" s="69"/>
      <c r="O1" s="69"/>
      <c r="P1" s="69"/>
      <c r="Q1" s="69"/>
      <c r="R1" s="69"/>
      <c r="S1" s="69"/>
    </row>
    <row r="2" spans="1:29" ht="15" thickBot="1" x14ac:dyDescent="0.4">
      <c r="A2" s="3"/>
      <c r="B2" s="3"/>
      <c r="C2" s="3"/>
      <c r="D2" s="3"/>
      <c r="L2" s="70"/>
      <c r="M2" s="70"/>
      <c r="N2" s="70"/>
      <c r="O2" s="70"/>
      <c r="P2" s="70"/>
      <c r="Q2" s="70"/>
      <c r="R2" s="70"/>
      <c r="S2" s="70"/>
    </row>
    <row r="3" spans="1:29" ht="15.5" thickTop="1" thickBot="1" x14ac:dyDescent="0.4">
      <c r="A3" s="3"/>
      <c r="B3" s="3"/>
      <c r="C3" s="3"/>
      <c r="D3" s="3"/>
      <c r="M3" s="6"/>
      <c r="N3" s="6"/>
      <c r="O3" s="6"/>
      <c r="P3" s="6"/>
      <c r="Q3" s="6"/>
      <c r="R3" s="6"/>
    </row>
    <row r="4" spans="1:29" ht="15" thickBot="1" x14ac:dyDescent="0.4">
      <c r="A4" s="2"/>
      <c r="B4" s="2"/>
      <c r="C4" s="2"/>
      <c r="D4" s="71" t="s">
        <v>1</v>
      </c>
      <c r="E4" s="72"/>
      <c r="F4" s="72"/>
      <c r="G4" s="72"/>
      <c r="H4" s="72"/>
      <c r="I4" s="72"/>
      <c r="J4" s="73"/>
      <c r="M4" s="2"/>
      <c r="N4" s="2"/>
      <c r="O4" s="71" t="s">
        <v>2</v>
      </c>
      <c r="P4" s="72"/>
      <c r="Q4" s="72"/>
      <c r="R4" s="72"/>
      <c r="S4" s="72"/>
      <c r="T4" s="72"/>
      <c r="U4" s="73"/>
      <c r="X4" s="2"/>
      <c r="Y4" s="2"/>
      <c r="Z4" s="74" t="s">
        <v>3</v>
      </c>
      <c r="AA4" s="75"/>
      <c r="AB4" s="76"/>
      <c r="AC4" s="5"/>
    </row>
    <row r="5" spans="1:29" x14ac:dyDescent="0.35">
      <c r="D5" s="4" t="s">
        <v>4</v>
      </c>
      <c r="E5" s="4" t="s">
        <v>5</v>
      </c>
      <c r="F5" s="4" t="s">
        <v>6</v>
      </c>
      <c r="G5" s="4" t="s">
        <v>7</v>
      </c>
      <c r="H5" s="4" t="s">
        <v>8</v>
      </c>
      <c r="I5" s="4" t="s">
        <v>9</v>
      </c>
      <c r="J5" s="4" t="s">
        <v>10</v>
      </c>
      <c r="O5" s="4" t="s">
        <v>4</v>
      </c>
      <c r="P5" s="4" t="s">
        <v>5</v>
      </c>
      <c r="Q5" s="4" t="s">
        <v>6</v>
      </c>
      <c r="R5" s="4" t="s">
        <v>7</v>
      </c>
      <c r="S5" s="4" t="s">
        <v>8</v>
      </c>
      <c r="T5" s="4" t="s">
        <v>9</v>
      </c>
      <c r="U5" s="4" t="s">
        <v>10</v>
      </c>
      <c r="Z5" s="4" t="s">
        <v>6</v>
      </c>
      <c r="AA5" s="4" t="s">
        <v>9</v>
      </c>
      <c r="AB5" s="4" t="s">
        <v>10</v>
      </c>
    </row>
    <row r="6" spans="1:29" x14ac:dyDescent="0.35">
      <c r="A6" s="1"/>
      <c r="B6" s="48" t="s">
        <v>34</v>
      </c>
      <c r="C6" s="48"/>
      <c r="D6" s="41"/>
      <c r="E6" s="41"/>
      <c r="F6" s="41"/>
      <c r="G6" s="41"/>
      <c r="H6" s="41"/>
      <c r="I6" s="41"/>
      <c r="J6" s="42">
        <f>SUM(D6:I7)</f>
        <v>0</v>
      </c>
      <c r="K6" t="s">
        <v>11</v>
      </c>
      <c r="M6" s="48" t="s">
        <v>34</v>
      </c>
      <c r="N6" s="48"/>
      <c r="O6" s="41"/>
      <c r="P6" s="41"/>
      <c r="Q6" s="41"/>
      <c r="R6" s="41"/>
      <c r="S6" s="41"/>
      <c r="T6" s="41"/>
      <c r="U6" s="42">
        <f>SUM(O6:T7)</f>
        <v>0</v>
      </c>
      <c r="V6" t="s">
        <v>11</v>
      </c>
      <c r="X6" s="48" t="s">
        <v>34</v>
      </c>
      <c r="Y6" s="48"/>
      <c r="Z6" s="46"/>
      <c r="AA6" s="41"/>
      <c r="AB6" s="42">
        <f>SUM(Z6:AA7)</f>
        <v>0</v>
      </c>
      <c r="AC6" t="s">
        <v>11</v>
      </c>
    </row>
    <row r="7" spans="1:29" x14ac:dyDescent="0.35">
      <c r="A7" s="3"/>
      <c r="B7" s="48"/>
      <c r="C7" s="48"/>
      <c r="D7" s="41"/>
      <c r="E7" s="41"/>
      <c r="F7" s="41"/>
      <c r="G7" s="41"/>
      <c r="H7" s="41"/>
      <c r="I7" s="41"/>
      <c r="J7" s="42"/>
      <c r="K7" s="37" t="e">
        <f>J6/J8</f>
        <v>#DIV/0!</v>
      </c>
      <c r="M7" s="48"/>
      <c r="N7" s="48"/>
      <c r="O7" s="41"/>
      <c r="P7" s="41"/>
      <c r="Q7" s="41"/>
      <c r="R7" s="41"/>
      <c r="S7" s="41"/>
      <c r="T7" s="41"/>
      <c r="U7" s="42"/>
      <c r="V7" s="37" t="e">
        <f>U6/U8</f>
        <v>#DIV/0!</v>
      </c>
      <c r="X7" s="48"/>
      <c r="Y7" s="48"/>
      <c r="Z7" s="68"/>
      <c r="AA7" s="41"/>
      <c r="AB7" s="42"/>
      <c r="AC7" s="37" t="e">
        <f>AB6/AB8</f>
        <v>#DIV/0!</v>
      </c>
    </row>
    <row r="8" spans="1:29" x14ac:dyDescent="0.35">
      <c r="A8" s="3"/>
      <c r="B8" s="44" t="s">
        <v>12</v>
      </c>
      <c r="C8" s="44"/>
      <c r="D8" s="41"/>
      <c r="E8" s="41"/>
      <c r="F8" s="41"/>
      <c r="G8" s="41"/>
      <c r="H8" s="41"/>
      <c r="I8" s="41"/>
      <c r="J8" s="42">
        <f>SUM(D8:I9)</f>
        <v>0</v>
      </c>
      <c r="K8" s="37"/>
      <c r="M8" s="44" t="s">
        <v>12</v>
      </c>
      <c r="N8" s="44"/>
      <c r="O8" s="41"/>
      <c r="P8" s="41"/>
      <c r="Q8" s="41"/>
      <c r="R8" s="41"/>
      <c r="S8" s="41"/>
      <c r="T8" s="41"/>
      <c r="U8" s="42">
        <f>SUM(O8:T9)</f>
        <v>0</v>
      </c>
      <c r="V8" s="37"/>
      <c r="X8" s="44" t="s">
        <v>12</v>
      </c>
      <c r="Y8" s="44"/>
      <c r="Z8" s="46"/>
      <c r="AA8" s="41"/>
      <c r="AB8" s="42">
        <f>SUM(Z8:AA9)</f>
        <v>0</v>
      </c>
      <c r="AC8" s="37"/>
    </row>
    <row r="9" spans="1:29" x14ac:dyDescent="0.35">
      <c r="B9" s="44"/>
      <c r="C9" s="44"/>
      <c r="D9" s="41"/>
      <c r="E9" s="41"/>
      <c r="F9" s="41"/>
      <c r="G9" s="41"/>
      <c r="H9" s="41"/>
      <c r="I9" s="41"/>
      <c r="J9" s="42"/>
      <c r="M9" s="44"/>
      <c r="N9" s="44"/>
      <c r="O9" s="41"/>
      <c r="P9" s="41"/>
      <c r="Q9" s="41"/>
      <c r="R9" s="41"/>
      <c r="S9" s="41"/>
      <c r="T9" s="41"/>
      <c r="U9" s="42"/>
      <c r="X9" s="44"/>
      <c r="Y9" s="44"/>
      <c r="Z9" s="68"/>
      <c r="AA9" s="41"/>
      <c r="AB9" s="42"/>
    </row>
    <row r="10" spans="1:29" x14ac:dyDescent="0.35">
      <c r="I10" s="8" t="s">
        <v>13</v>
      </c>
      <c r="J10" s="9" t="e">
        <f>PRODUCT(K7,100)</f>
        <v>#DIV/0!</v>
      </c>
      <c r="T10" s="8" t="s">
        <v>13</v>
      </c>
      <c r="U10" s="9" t="e">
        <f>PRODUCT(V7,100)</f>
        <v>#DIV/0!</v>
      </c>
      <c r="AA10" s="8" t="s">
        <v>13</v>
      </c>
      <c r="AB10" s="9" t="e">
        <f>PRODUCT(AC7,100)</f>
        <v>#DIV/0!</v>
      </c>
    </row>
    <row r="11" spans="1:29" x14ac:dyDescent="0.35">
      <c r="I11" s="8" t="s">
        <v>14</v>
      </c>
      <c r="J11" s="9" t="e">
        <f>PRODUCT(J10,0.95)</f>
        <v>#DIV/0!</v>
      </c>
      <c r="T11" s="8" t="s">
        <v>14</v>
      </c>
      <c r="U11" s="9" t="e">
        <f>PRODUCT(U10,0.95)</f>
        <v>#DIV/0!</v>
      </c>
      <c r="AA11" s="8" t="s">
        <v>14</v>
      </c>
      <c r="AB11" s="9" t="e">
        <f>PRODUCT(AB10,0.95)</f>
        <v>#DIV/0!</v>
      </c>
    </row>
    <row r="13" spans="1:29" ht="15" thickBot="1" x14ac:dyDescent="0.4"/>
    <row r="14" spans="1:29" ht="15" thickBot="1" x14ac:dyDescent="0.4">
      <c r="B14" s="2"/>
      <c r="C14" s="2"/>
      <c r="D14" s="59" t="s">
        <v>15</v>
      </c>
      <c r="E14" s="60"/>
      <c r="F14" s="60"/>
      <c r="G14" s="60"/>
      <c r="H14" s="60"/>
      <c r="I14" s="60"/>
      <c r="J14" s="61"/>
      <c r="M14" s="2"/>
      <c r="N14" s="2"/>
      <c r="O14" s="59" t="s">
        <v>16</v>
      </c>
      <c r="P14" s="60"/>
      <c r="Q14" s="60"/>
      <c r="R14" s="60"/>
      <c r="S14" s="60"/>
      <c r="T14" s="60"/>
      <c r="U14" s="61"/>
      <c r="X14" s="6"/>
      <c r="Y14" s="62" t="s">
        <v>58</v>
      </c>
      <c r="Z14" s="63"/>
      <c r="AA14" s="63"/>
      <c r="AB14" s="64"/>
    </row>
    <row r="15" spans="1:29" ht="15" thickBot="1" x14ac:dyDescent="0.4">
      <c r="D15" s="4" t="s">
        <v>4</v>
      </c>
      <c r="E15" s="4" t="s">
        <v>5</v>
      </c>
      <c r="F15" s="4" t="s">
        <v>6</v>
      </c>
      <c r="G15" s="4" t="s">
        <v>7</v>
      </c>
      <c r="H15" s="4" t="s">
        <v>8</v>
      </c>
      <c r="I15" s="4" t="s">
        <v>9</v>
      </c>
      <c r="J15" s="4" t="s">
        <v>10</v>
      </c>
      <c r="O15" s="4" t="s">
        <v>4</v>
      </c>
      <c r="P15" s="4" t="s">
        <v>5</v>
      </c>
      <c r="Q15" s="4" t="s">
        <v>6</v>
      </c>
      <c r="R15" s="4" t="s">
        <v>7</v>
      </c>
      <c r="S15" s="4" t="s">
        <v>8</v>
      </c>
      <c r="T15" s="4" t="s">
        <v>9</v>
      </c>
      <c r="U15" s="4" t="s">
        <v>10</v>
      </c>
      <c r="X15" s="7"/>
      <c r="Y15" s="65"/>
      <c r="Z15" s="66"/>
      <c r="AA15" s="66"/>
      <c r="AB15" s="67"/>
    </row>
    <row r="16" spans="1:29" ht="14.5" customHeight="1" x14ac:dyDescent="0.35">
      <c r="B16" s="48" t="s">
        <v>35</v>
      </c>
      <c r="C16" s="48"/>
      <c r="D16" s="45"/>
      <c r="E16" s="41"/>
      <c r="F16" s="41"/>
      <c r="G16" s="41"/>
      <c r="H16" s="41"/>
      <c r="I16" s="41"/>
      <c r="J16" s="42">
        <f>SUM(D16:I17)</f>
        <v>0</v>
      </c>
      <c r="K16" t="s">
        <v>11</v>
      </c>
      <c r="M16" s="48" t="s">
        <v>35</v>
      </c>
      <c r="N16" s="48"/>
      <c r="O16" s="45"/>
      <c r="P16" s="41"/>
      <c r="Q16" s="41"/>
      <c r="R16" s="41"/>
      <c r="S16" s="41"/>
      <c r="T16" s="41"/>
      <c r="U16" s="42">
        <f>SUM(O16:T17)</f>
        <v>0</v>
      </c>
      <c r="V16" t="s">
        <v>11</v>
      </c>
      <c r="X16" s="55" t="s">
        <v>17</v>
      </c>
      <c r="Y16" s="56"/>
      <c r="Z16" s="22" t="s">
        <v>18</v>
      </c>
      <c r="AA16" s="22" t="s">
        <v>19</v>
      </c>
      <c r="AB16" s="22" t="s">
        <v>20</v>
      </c>
      <c r="AC16" s="23" t="s">
        <v>21</v>
      </c>
    </row>
    <row r="17" spans="2:29" x14ac:dyDescent="0.35">
      <c r="B17" s="48"/>
      <c r="C17" s="48"/>
      <c r="D17" s="45"/>
      <c r="E17" s="41"/>
      <c r="F17" s="41"/>
      <c r="G17" s="41"/>
      <c r="H17" s="41"/>
      <c r="I17" s="41"/>
      <c r="J17" s="42"/>
      <c r="K17" s="37" t="e">
        <f>J16/J18</f>
        <v>#DIV/0!</v>
      </c>
      <c r="M17" s="48"/>
      <c r="N17" s="48"/>
      <c r="O17" s="45"/>
      <c r="P17" s="41"/>
      <c r="Q17" s="41"/>
      <c r="R17" s="41"/>
      <c r="S17" s="41"/>
      <c r="T17" s="41"/>
      <c r="U17" s="42"/>
      <c r="V17" s="37" t="e">
        <f>U16/U18</f>
        <v>#DIV/0!</v>
      </c>
      <c r="X17" s="47" t="s">
        <v>22</v>
      </c>
      <c r="Y17" s="47"/>
      <c r="Z17" s="37" t="e">
        <f>SUM(J10)</f>
        <v>#DIV/0!</v>
      </c>
      <c r="AA17" s="37" t="e">
        <f>U10</f>
        <v>#DIV/0!</v>
      </c>
      <c r="AB17" s="37" t="e">
        <f>AB10</f>
        <v>#DIV/0!</v>
      </c>
      <c r="AC17" s="57"/>
    </row>
    <row r="18" spans="2:29" ht="14.5" customHeight="1" x14ac:dyDescent="0.35">
      <c r="B18" s="44" t="s">
        <v>23</v>
      </c>
      <c r="C18" s="44"/>
      <c r="D18" s="45"/>
      <c r="E18" s="41"/>
      <c r="F18" s="41"/>
      <c r="G18" s="41"/>
      <c r="H18" s="41"/>
      <c r="I18" s="41"/>
      <c r="J18" s="42">
        <f>SUM(D18:I19)</f>
        <v>0</v>
      </c>
      <c r="K18" s="37"/>
      <c r="M18" s="44" t="s">
        <v>23</v>
      </c>
      <c r="N18" s="44"/>
      <c r="O18" s="45"/>
      <c r="P18" s="41"/>
      <c r="Q18" s="41"/>
      <c r="R18" s="41"/>
      <c r="S18" s="41"/>
      <c r="T18" s="41"/>
      <c r="U18" s="42">
        <f>SUM(O18:T19)</f>
        <v>0</v>
      </c>
      <c r="V18" s="37"/>
      <c r="X18" s="47"/>
      <c r="Y18" s="47"/>
      <c r="Z18" s="37"/>
      <c r="AA18" s="37"/>
      <c r="AB18" s="37"/>
      <c r="AC18" s="58"/>
    </row>
    <row r="19" spans="2:29" x14ac:dyDescent="0.35">
      <c r="B19" s="44"/>
      <c r="C19" s="44"/>
      <c r="D19" s="45"/>
      <c r="E19" s="41"/>
      <c r="F19" s="41"/>
      <c r="G19" s="41"/>
      <c r="H19" s="41"/>
      <c r="I19" s="41"/>
      <c r="J19" s="42"/>
      <c r="M19" s="44"/>
      <c r="N19" s="44"/>
      <c r="O19" s="45"/>
      <c r="P19" s="41"/>
      <c r="Q19" s="41"/>
      <c r="R19" s="41"/>
      <c r="S19" s="41"/>
      <c r="T19" s="41"/>
      <c r="U19" s="42"/>
      <c r="X19" s="43" t="s">
        <v>24</v>
      </c>
      <c r="Y19" s="43"/>
      <c r="Z19" s="37" t="e">
        <f>J20</f>
        <v>#DIV/0!</v>
      </c>
      <c r="AA19" s="37" t="e">
        <f>U20</f>
        <v>#DIV/0!</v>
      </c>
      <c r="AB19" s="49" t="e">
        <f>SUM(Z17,AA17,AB17,Z19,AA19, Z21,AA21)</f>
        <v>#DIV/0!</v>
      </c>
      <c r="AC19" s="49"/>
    </row>
    <row r="20" spans="2:29" x14ac:dyDescent="0.35">
      <c r="I20" s="8" t="s">
        <v>13</v>
      </c>
      <c r="J20" s="9" t="e">
        <f>PRODUCT(K17,100)</f>
        <v>#DIV/0!</v>
      </c>
      <c r="T20" s="8" t="s">
        <v>13</v>
      </c>
      <c r="U20" s="9" t="e">
        <f>PRODUCT(V17,100)</f>
        <v>#DIV/0!</v>
      </c>
      <c r="X20" s="43"/>
      <c r="Y20" s="43"/>
      <c r="Z20" s="37"/>
      <c r="AA20" s="37"/>
      <c r="AB20" s="49"/>
      <c r="AC20" s="49"/>
    </row>
    <row r="21" spans="2:29" x14ac:dyDescent="0.35">
      <c r="I21" s="8" t="s">
        <v>14</v>
      </c>
      <c r="J21" s="9" t="e">
        <f>PRODUCT(J20,0.95)</f>
        <v>#DIV/0!</v>
      </c>
      <c r="T21" s="8" t="s">
        <v>14</v>
      </c>
      <c r="U21" s="9" t="e">
        <f>PRODUCT(U20,0.95)</f>
        <v>#DIV/0!</v>
      </c>
      <c r="X21" s="36" t="s">
        <v>25</v>
      </c>
      <c r="Y21" s="36"/>
      <c r="Z21" s="37" t="e">
        <f>J30</f>
        <v>#DIV/0!</v>
      </c>
      <c r="AA21" s="37" t="e">
        <f>U30</f>
        <v>#DIV/0!</v>
      </c>
      <c r="AB21" s="49"/>
      <c r="AC21" s="49"/>
    </row>
    <row r="22" spans="2:29" x14ac:dyDescent="0.35">
      <c r="X22" s="36"/>
      <c r="Y22" s="36"/>
      <c r="Z22" s="37"/>
      <c r="AA22" s="37"/>
      <c r="AB22" s="49"/>
      <c r="AC22" s="49"/>
    </row>
    <row r="23" spans="2:29" ht="15" thickBot="1" x14ac:dyDescent="0.4">
      <c r="X23" s="7"/>
      <c r="Y23" s="7"/>
      <c r="Z23" s="7"/>
      <c r="AA23" s="7"/>
      <c r="AB23" s="7"/>
    </row>
    <row r="24" spans="2:29" ht="15" thickBot="1" x14ac:dyDescent="0.4">
      <c r="B24" s="2"/>
      <c r="C24" s="2"/>
      <c r="D24" s="50" t="s">
        <v>26</v>
      </c>
      <c r="E24" s="51"/>
      <c r="F24" s="51"/>
      <c r="G24" s="51"/>
      <c r="H24" s="51"/>
      <c r="I24" s="51"/>
      <c r="J24" s="52"/>
      <c r="M24" s="2"/>
      <c r="N24" s="2"/>
      <c r="O24" s="50" t="s">
        <v>27</v>
      </c>
      <c r="P24" s="51"/>
      <c r="Q24" s="51"/>
      <c r="R24" s="51"/>
      <c r="S24" s="51"/>
      <c r="T24" s="51"/>
      <c r="U24" s="52"/>
      <c r="X24" s="6"/>
      <c r="Y24" s="6"/>
      <c r="Z24" s="5"/>
      <c r="AA24" s="5"/>
      <c r="AB24" s="5"/>
    </row>
    <row r="25" spans="2:29" x14ac:dyDescent="0.35">
      <c r="D25" s="4" t="s">
        <v>4</v>
      </c>
      <c r="E25" s="4" t="s">
        <v>5</v>
      </c>
      <c r="F25" s="4" t="s">
        <v>6</v>
      </c>
      <c r="G25" s="4" t="s">
        <v>7</v>
      </c>
      <c r="H25" s="4" t="s">
        <v>8</v>
      </c>
      <c r="I25" s="4" t="s">
        <v>9</v>
      </c>
      <c r="J25" s="4" t="s">
        <v>10</v>
      </c>
      <c r="O25" s="4" t="s">
        <v>4</v>
      </c>
      <c r="P25" s="4" t="s">
        <v>5</v>
      </c>
      <c r="Q25" s="4" t="s">
        <v>6</v>
      </c>
      <c r="R25" s="4" t="s">
        <v>7</v>
      </c>
      <c r="S25" s="4" t="s">
        <v>8</v>
      </c>
      <c r="T25" s="4" t="s">
        <v>9</v>
      </c>
      <c r="U25" s="4" t="s">
        <v>10</v>
      </c>
      <c r="X25" s="53" t="s">
        <v>28</v>
      </c>
      <c r="Y25" s="54"/>
      <c r="Z25" s="24" t="s">
        <v>18</v>
      </c>
      <c r="AA25" s="24" t="s">
        <v>19</v>
      </c>
      <c r="AB25" s="24" t="s">
        <v>20</v>
      </c>
      <c r="AC25" s="24" t="s">
        <v>21</v>
      </c>
    </row>
    <row r="26" spans="2:29" ht="14.5" customHeight="1" x14ac:dyDescent="0.35">
      <c r="B26" s="48" t="s">
        <v>36</v>
      </c>
      <c r="C26" s="48"/>
      <c r="D26" s="45"/>
      <c r="E26" s="41"/>
      <c r="F26" s="41"/>
      <c r="G26" s="41"/>
      <c r="H26" s="41"/>
      <c r="I26" s="41"/>
      <c r="J26" s="42">
        <f>SUM(D26:I27)</f>
        <v>0</v>
      </c>
      <c r="K26" t="s">
        <v>11</v>
      </c>
      <c r="M26" s="48" t="s">
        <v>36</v>
      </c>
      <c r="N26" s="48"/>
      <c r="O26" s="45"/>
      <c r="P26" s="41"/>
      <c r="Q26" s="41"/>
      <c r="R26" s="41"/>
      <c r="S26" s="41"/>
      <c r="T26" s="41"/>
      <c r="U26" s="42">
        <f>SUM(O26:T27)</f>
        <v>0</v>
      </c>
      <c r="V26" t="s">
        <v>11</v>
      </c>
      <c r="X26" s="47" t="s">
        <v>22</v>
      </c>
      <c r="Y26" s="47"/>
      <c r="Z26" s="37" t="e">
        <f>J11</f>
        <v>#DIV/0!</v>
      </c>
      <c r="AA26" s="37" t="e">
        <f>U11</f>
        <v>#DIV/0!</v>
      </c>
      <c r="AB26" s="37" t="e">
        <f>AB11</f>
        <v>#DIV/0!</v>
      </c>
      <c r="AC26" s="41"/>
    </row>
    <row r="27" spans="2:29" x14ac:dyDescent="0.35">
      <c r="B27" s="48"/>
      <c r="C27" s="48"/>
      <c r="D27" s="45"/>
      <c r="E27" s="41"/>
      <c r="F27" s="41"/>
      <c r="G27" s="41"/>
      <c r="H27" s="41"/>
      <c r="I27" s="41"/>
      <c r="J27" s="42"/>
      <c r="K27" s="37" t="e">
        <f>J26/J28</f>
        <v>#DIV/0!</v>
      </c>
      <c r="M27" s="48"/>
      <c r="N27" s="48"/>
      <c r="O27" s="45"/>
      <c r="P27" s="41"/>
      <c r="Q27" s="41"/>
      <c r="R27" s="41"/>
      <c r="S27" s="41"/>
      <c r="T27" s="41"/>
      <c r="U27" s="42"/>
      <c r="V27" s="37" t="e">
        <f>U26/U28</f>
        <v>#DIV/0!</v>
      </c>
      <c r="X27" s="47"/>
      <c r="Y27" s="47"/>
      <c r="Z27" s="37"/>
      <c r="AA27" s="37"/>
      <c r="AB27" s="37"/>
      <c r="AC27" s="46"/>
    </row>
    <row r="28" spans="2:29" ht="14.5" customHeight="1" x14ac:dyDescent="0.35">
      <c r="B28" s="44" t="s">
        <v>29</v>
      </c>
      <c r="C28" s="44"/>
      <c r="D28" s="45"/>
      <c r="E28" s="41"/>
      <c r="F28" s="41"/>
      <c r="G28" s="41"/>
      <c r="H28" s="41"/>
      <c r="I28" s="41"/>
      <c r="J28" s="42">
        <f>SUM(D28:I29)</f>
        <v>0</v>
      </c>
      <c r="K28" s="37"/>
      <c r="M28" s="44" t="s">
        <v>29</v>
      </c>
      <c r="N28" s="44"/>
      <c r="O28" s="45"/>
      <c r="P28" s="41"/>
      <c r="Q28" s="41"/>
      <c r="R28" s="41"/>
      <c r="S28" s="41"/>
      <c r="T28" s="41"/>
      <c r="U28" s="42">
        <f>SUM(O28:T29)</f>
        <v>0</v>
      </c>
      <c r="V28" s="37"/>
      <c r="X28" s="43" t="s">
        <v>24</v>
      </c>
      <c r="Y28" s="43"/>
      <c r="Z28" s="37" t="e">
        <f>J21</f>
        <v>#DIV/0!</v>
      </c>
      <c r="AA28" s="37" t="e">
        <f>U21</f>
        <v>#DIV/0!</v>
      </c>
      <c r="AB28" s="49" t="e">
        <f>SUM(Z26,AA26,AB26,Z28,AA28,Z30,AA30,AC26)</f>
        <v>#DIV/0!</v>
      </c>
      <c r="AC28" s="49"/>
    </row>
    <row r="29" spans="2:29" x14ac:dyDescent="0.35">
      <c r="B29" s="44"/>
      <c r="C29" s="44"/>
      <c r="D29" s="45"/>
      <c r="E29" s="41"/>
      <c r="F29" s="41"/>
      <c r="G29" s="41"/>
      <c r="H29" s="41"/>
      <c r="I29" s="41"/>
      <c r="J29" s="42"/>
      <c r="M29" s="44"/>
      <c r="N29" s="44"/>
      <c r="O29" s="45"/>
      <c r="P29" s="41"/>
      <c r="Q29" s="41"/>
      <c r="R29" s="41"/>
      <c r="S29" s="41"/>
      <c r="T29" s="41"/>
      <c r="U29" s="42"/>
      <c r="X29" s="43"/>
      <c r="Y29" s="43"/>
      <c r="Z29" s="37"/>
      <c r="AA29" s="37"/>
      <c r="AB29" s="49"/>
      <c r="AC29" s="49"/>
    </row>
    <row r="30" spans="2:29" x14ac:dyDescent="0.35">
      <c r="I30" s="8" t="s">
        <v>13</v>
      </c>
      <c r="J30" s="9" t="e">
        <f>PRODUCT(K27,100)</f>
        <v>#DIV/0!</v>
      </c>
      <c r="T30" s="8" t="s">
        <v>13</v>
      </c>
      <c r="U30" s="9" t="e">
        <f>PRODUCT(V27,100)</f>
        <v>#DIV/0!</v>
      </c>
      <c r="X30" s="36" t="s">
        <v>25</v>
      </c>
      <c r="Y30" s="36"/>
      <c r="Z30" s="37" t="e">
        <f>J31</f>
        <v>#DIV/0!</v>
      </c>
      <c r="AA30" s="37" t="e">
        <f>U31</f>
        <v>#DIV/0!</v>
      </c>
      <c r="AB30" s="49"/>
      <c r="AC30" s="49"/>
    </row>
    <row r="31" spans="2:29" x14ac:dyDescent="0.35">
      <c r="I31" s="8" t="s">
        <v>14</v>
      </c>
      <c r="J31" s="9" t="e">
        <f>PRODUCT(J30,0.95)</f>
        <v>#DIV/0!</v>
      </c>
      <c r="T31" s="8" t="s">
        <v>14</v>
      </c>
      <c r="U31" s="9" t="e">
        <f>PRODUCT(U30,0.95)</f>
        <v>#DIV/0!</v>
      </c>
      <c r="X31" s="36"/>
      <c r="Y31" s="36"/>
      <c r="Z31" s="37"/>
      <c r="AA31" s="37"/>
      <c r="AB31" s="49"/>
      <c r="AC31" s="49"/>
    </row>
    <row r="32" spans="2:29" ht="15" thickBot="1" x14ac:dyDescent="0.4"/>
    <row r="33" spans="1:29" ht="15" customHeight="1" thickBot="1" x14ac:dyDescent="0.4">
      <c r="A33" s="38" t="s">
        <v>59</v>
      </c>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40"/>
    </row>
  </sheetData>
  <mergeCells count="147">
    <mergeCell ref="D4:J4"/>
    <mergeCell ref="O4:U4"/>
    <mergeCell ref="Z4:AB4"/>
    <mergeCell ref="B6:C7"/>
    <mergeCell ref="D6:D7"/>
    <mergeCell ref="E6:E7"/>
    <mergeCell ref="F6:F7"/>
    <mergeCell ref="G6:G7"/>
    <mergeCell ref="H6:H7"/>
    <mergeCell ref="AA6:AA7"/>
    <mergeCell ref="AB6:AB7"/>
    <mergeCell ref="K7:K8"/>
    <mergeCell ref="V7:V8"/>
    <mergeCell ref="AC7:AC8"/>
    <mergeCell ref="B8:C9"/>
    <mergeCell ref="D8:D9"/>
    <mergeCell ref="E8:E9"/>
    <mergeCell ref="F8:F9"/>
    <mergeCell ref="G8:G9"/>
    <mergeCell ref="R6:R7"/>
    <mergeCell ref="S6:S7"/>
    <mergeCell ref="T6:T7"/>
    <mergeCell ref="U6:U7"/>
    <mergeCell ref="X6:Y7"/>
    <mergeCell ref="Z6:Z7"/>
    <mergeCell ref="I6:I7"/>
    <mergeCell ref="J6:J7"/>
    <mergeCell ref="M6:N7"/>
    <mergeCell ref="O6:O7"/>
    <mergeCell ref="P6:P7"/>
    <mergeCell ref="Q6:Q7"/>
    <mergeCell ref="Z8:Z9"/>
    <mergeCell ref="AA8:AA9"/>
    <mergeCell ref="AB8:AB9"/>
    <mergeCell ref="D14:J14"/>
    <mergeCell ref="O14:U14"/>
    <mergeCell ref="Q8:Q9"/>
    <mergeCell ref="R8:R9"/>
    <mergeCell ref="S8:S9"/>
    <mergeCell ref="T8:T9"/>
    <mergeCell ref="U8:U9"/>
    <mergeCell ref="X8:Y9"/>
    <mergeCell ref="H8:H9"/>
    <mergeCell ref="I8:I9"/>
    <mergeCell ref="J8:J9"/>
    <mergeCell ref="M8:N9"/>
    <mergeCell ref="O8:O9"/>
    <mergeCell ref="P8:P9"/>
    <mergeCell ref="Y14:AB15"/>
    <mergeCell ref="I16:I17"/>
    <mergeCell ref="J16:J17"/>
    <mergeCell ref="M16:N17"/>
    <mergeCell ref="O16:O17"/>
    <mergeCell ref="P16:P17"/>
    <mergeCell ref="Q16:Q17"/>
    <mergeCell ref="X19:Y20"/>
    <mergeCell ref="B16:C17"/>
    <mergeCell ref="D16:D17"/>
    <mergeCell ref="E16:E17"/>
    <mergeCell ref="F16:F17"/>
    <mergeCell ref="G16:G17"/>
    <mergeCell ref="H16:H17"/>
    <mergeCell ref="T18:T19"/>
    <mergeCell ref="U18:U19"/>
    <mergeCell ref="B18:C19"/>
    <mergeCell ref="D18:D19"/>
    <mergeCell ref="E18:E19"/>
    <mergeCell ref="F18:F19"/>
    <mergeCell ref="G18:G19"/>
    <mergeCell ref="H18:H19"/>
    <mergeCell ref="AA19:AA20"/>
    <mergeCell ref="AB19:AC22"/>
    <mergeCell ref="X21:Y22"/>
    <mergeCell ref="Z21:Z22"/>
    <mergeCell ref="AA21:AA22"/>
    <mergeCell ref="I18:I19"/>
    <mergeCell ref="J18:J19"/>
    <mergeCell ref="M18:N19"/>
    <mergeCell ref="O18:O19"/>
    <mergeCell ref="P18:P19"/>
    <mergeCell ref="Q18:Q19"/>
    <mergeCell ref="Z17:Z18"/>
    <mergeCell ref="AA17:AA18"/>
    <mergeCell ref="AB17:AB18"/>
    <mergeCell ref="AC17:AC18"/>
    <mergeCell ref="R16:R17"/>
    <mergeCell ref="S16:S17"/>
    <mergeCell ref="T16:T17"/>
    <mergeCell ref="U16:U17"/>
    <mergeCell ref="X16:Y16"/>
    <mergeCell ref="K17:K18"/>
    <mergeCell ref="V17:V18"/>
    <mergeCell ref="X17:Y18"/>
    <mergeCell ref="R18:R19"/>
    <mergeCell ref="O24:U24"/>
    <mergeCell ref="X25:Y25"/>
    <mergeCell ref="B26:C27"/>
    <mergeCell ref="D26:D27"/>
    <mergeCell ref="E26:E27"/>
    <mergeCell ref="F26:F27"/>
    <mergeCell ref="G26:G27"/>
    <mergeCell ref="H26:H27"/>
    <mergeCell ref="I26:I27"/>
    <mergeCell ref="X26:Y27"/>
    <mergeCell ref="J26:J27"/>
    <mergeCell ref="M26:N27"/>
    <mergeCell ref="O26:O27"/>
    <mergeCell ref="P26:P27"/>
    <mergeCell ref="Q26:Q27"/>
    <mergeCell ref="R26:R27"/>
    <mergeCell ref="A33:AC33"/>
    <mergeCell ref="L1:S2"/>
    <mergeCell ref="AA28:AA29"/>
    <mergeCell ref="AB28:AC31"/>
    <mergeCell ref="X30:Y31"/>
    <mergeCell ref="Z30:Z31"/>
    <mergeCell ref="AA30:AA31"/>
    <mergeCell ref="R28:R29"/>
    <mergeCell ref="S28:S29"/>
    <mergeCell ref="T28:T29"/>
    <mergeCell ref="U28:U29"/>
    <mergeCell ref="X28:Y29"/>
    <mergeCell ref="Z28:Z29"/>
    <mergeCell ref="I28:I29"/>
    <mergeCell ref="J28:J29"/>
    <mergeCell ref="M28:N29"/>
    <mergeCell ref="O28:O29"/>
    <mergeCell ref="P28:P29"/>
    <mergeCell ref="S26:S27"/>
    <mergeCell ref="T26:T27"/>
    <mergeCell ref="U26:U27"/>
    <mergeCell ref="Z19:Z20"/>
    <mergeCell ref="S18:S19"/>
    <mergeCell ref="D24:J24"/>
    <mergeCell ref="Q28:Q29"/>
    <mergeCell ref="AB26:AB27"/>
    <mergeCell ref="AC26:AC27"/>
    <mergeCell ref="K27:K28"/>
    <mergeCell ref="V27:V28"/>
    <mergeCell ref="AA26:AA27"/>
    <mergeCell ref="B28:C29"/>
    <mergeCell ref="D28:D29"/>
    <mergeCell ref="E28:E29"/>
    <mergeCell ref="F28:F29"/>
    <mergeCell ref="G28:G29"/>
    <mergeCell ref="H28:H29"/>
    <mergeCell ref="Z26:Z2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4FBA3-A13C-4D98-876F-FBA0E037800C}">
  <dimension ref="A1:AI36"/>
  <sheetViews>
    <sheetView topLeftCell="F1" zoomScale="59" zoomScaleNormal="80" workbookViewId="0">
      <selection activeCell="AL33" sqref="AL33"/>
    </sheetView>
  </sheetViews>
  <sheetFormatPr defaultRowHeight="14.5" x14ac:dyDescent="0.35"/>
  <sheetData>
    <row r="1" spans="1:35" ht="15" thickBot="1" x14ac:dyDescent="0.4">
      <c r="A1" s="3"/>
      <c r="B1" s="3"/>
      <c r="C1" s="3"/>
      <c r="L1" s="35" t="s">
        <v>30</v>
      </c>
      <c r="M1" s="35"/>
      <c r="N1" s="35"/>
      <c r="O1" s="35"/>
      <c r="P1" s="35"/>
      <c r="Q1" s="35"/>
      <c r="R1" s="35"/>
      <c r="S1" s="35"/>
      <c r="T1" s="35"/>
      <c r="U1" s="35"/>
      <c r="V1" s="35"/>
      <c r="W1" s="35"/>
      <c r="X1" s="35"/>
    </row>
    <row r="2" spans="1:35" ht="15.5" thickTop="1" thickBot="1" x14ac:dyDescent="0.4">
      <c r="A2" s="3"/>
      <c r="B2" s="3"/>
      <c r="C2" s="3"/>
      <c r="L2" s="35"/>
      <c r="M2" s="35"/>
      <c r="N2" s="35"/>
      <c r="O2" s="35"/>
      <c r="P2" s="35"/>
      <c r="Q2" s="35"/>
      <c r="R2" s="35"/>
      <c r="S2" s="35"/>
      <c r="T2" s="35"/>
      <c r="U2" s="35"/>
      <c r="V2" s="35"/>
      <c r="W2" s="35"/>
      <c r="X2" s="35"/>
    </row>
    <row r="3" spans="1:35" ht="15.5" thickTop="1" thickBot="1" x14ac:dyDescent="0.4">
      <c r="A3" s="3"/>
      <c r="B3" s="3"/>
      <c r="C3" s="3"/>
      <c r="AD3" s="19"/>
      <c r="AE3" s="20"/>
    </row>
    <row r="4" spans="1:35" ht="14.5" customHeight="1" x14ac:dyDescent="0.35">
      <c r="B4" s="167" t="s">
        <v>37</v>
      </c>
      <c r="C4" s="160" t="s">
        <v>22</v>
      </c>
      <c r="D4" s="161"/>
      <c r="E4" s="135" t="s">
        <v>31</v>
      </c>
      <c r="F4" s="135" t="s">
        <v>32</v>
      </c>
      <c r="G4" s="135" t="s">
        <v>10</v>
      </c>
      <c r="J4" s="170" t="s">
        <v>38</v>
      </c>
      <c r="K4" s="160" t="s">
        <v>22</v>
      </c>
      <c r="L4" s="161"/>
      <c r="M4" s="135" t="s">
        <v>31</v>
      </c>
      <c r="N4" s="135" t="s">
        <v>32</v>
      </c>
      <c r="O4" s="135" t="s">
        <v>10</v>
      </c>
      <c r="R4" s="157" t="s">
        <v>20</v>
      </c>
      <c r="S4" s="160" t="s">
        <v>22</v>
      </c>
      <c r="T4" s="161"/>
      <c r="U4" s="135" t="s">
        <v>31</v>
      </c>
      <c r="V4" s="135" t="s">
        <v>32</v>
      </c>
      <c r="W4" s="135" t="s">
        <v>10</v>
      </c>
      <c r="Z4" s="115" t="s">
        <v>42</v>
      </c>
      <c r="AA4" s="146" t="s">
        <v>44</v>
      </c>
      <c r="AB4" s="147"/>
      <c r="AC4" s="151"/>
      <c r="AD4" s="11" t="s">
        <v>48</v>
      </c>
      <c r="AE4" s="12" t="s">
        <v>47</v>
      </c>
      <c r="AF4" s="13" t="s">
        <v>10</v>
      </c>
    </row>
    <row r="5" spans="1:35" ht="14.5" customHeight="1" x14ac:dyDescent="0.35">
      <c r="B5" s="168"/>
      <c r="C5" s="160"/>
      <c r="D5" s="161"/>
      <c r="E5" s="135"/>
      <c r="F5" s="135"/>
      <c r="G5" s="135"/>
      <c r="J5" s="171"/>
      <c r="K5" s="160"/>
      <c r="L5" s="161"/>
      <c r="M5" s="135"/>
      <c r="N5" s="135"/>
      <c r="O5" s="135"/>
      <c r="R5" s="158"/>
      <c r="S5" s="160"/>
      <c r="T5" s="161"/>
      <c r="U5" s="135"/>
      <c r="V5" s="135"/>
      <c r="W5" s="135"/>
      <c r="Z5" s="116"/>
      <c r="AA5" s="122" t="s">
        <v>45</v>
      </c>
      <c r="AB5" s="122"/>
      <c r="AC5" s="123"/>
      <c r="AD5" s="46">
        <v>79</v>
      </c>
      <c r="AE5" s="46">
        <v>1.2</v>
      </c>
      <c r="AF5" s="130">
        <f>AD5+AE5</f>
        <v>80.2</v>
      </c>
      <c r="AG5" t="s">
        <v>11</v>
      </c>
    </row>
    <row r="6" spans="1:35" ht="14.5" customHeight="1" x14ac:dyDescent="0.35">
      <c r="B6" s="168"/>
      <c r="C6" s="107" t="s">
        <v>34</v>
      </c>
      <c r="D6" s="108"/>
      <c r="E6" s="41">
        <v>5</v>
      </c>
      <c r="F6" s="41">
        <v>35</v>
      </c>
      <c r="G6" s="106">
        <f>SUM(E6:F7)</f>
        <v>40</v>
      </c>
      <c r="H6" t="s">
        <v>11</v>
      </c>
      <c r="J6" s="171"/>
      <c r="K6" s="107" t="s">
        <v>34</v>
      </c>
      <c r="L6" s="108"/>
      <c r="M6" s="41">
        <v>9</v>
      </c>
      <c r="N6" s="41">
        <v>41</v>
      </c>
      <c r="O6" s="106">
        <f>SUM(M6:N7)</f>
        <v>50</v>
      </c>
      <c r="P6" t="s">
        <v>11</v>
      </c>
      <c r="R6" s="158"/>
      <c r="S6" s="107" t="s">
        <v>34</v>
      </c>
      <c r="T6" s="108"/>
      <c r="U6" s="41">
        <v>4</v>
      </c>
      <c r="V6" s="41">
        <v>56</v>
      </c>
      <c r="W6" s="106">
        <f>SUM(U6:V7)</f>
        <v>60</v>
      </c>
      <c r="X6" t="s">
        <v>11</v>
      </c>
      <c r="Z6" s="116"/>
      <c r="AA6" s="124"/>
      <c r="AB6" s="124"/>
      <c r="AC6" s="125"/>
      <c r="AD6" s="68"/>
      <c r="AE6" s="68"/>
      <c r="AF6" s="131"/>
      <c r="AG6" s="144">
        <f>AF5/AF7</f>
        <v>0.47738095238095241</v>
      </c>
      <c r="AH6" s="8" t="s">
        <v>13</v>
      </c>
      <c r="AI6" s="9">
        <f>PRODUCT(AG6,25)</f>
        <v>11.93452380952381</v>
      </c>
    </row>
    <row r="7" spans="1:35" ht="14.5" customHeight="1" x14ac:dyDescent="0.35">
      <c r="B7" s="168"/>
      <c r="C7" s="107"/>
      <c r="D7" s="108"/>
      <c r="E7" s="41"/>
      <c r="F7" s="41"/>
      <c r="G7" s="106"/>
      <c r="H7" s="103">
        <f>G6/G8</f>
        <v>0.46511627906976744</v>
      </c>
      <c r="J7" s="171"/>
      <c r="K7" s="107"/>
      <c r="L7" s="108"/>
      <c r="M7" s="41"/>
      <c r="N7" s="41"/>
      <c r="O7" s="106"/>
      <c r="P7" s="103">
        <f>O6/O8</f>
        <v>0.52083333333333337</v>
      </c>
      <c r="R7" s="158"/>
      <c r="S7" s="107"/>
      <c r="T7" s="108"/>
      <c r="U7" s="41"/>
      <c r="V7" s="41"/>
      <c r="W7" s="106"/>
      <c r="X7" s="103">
        <f>W6/W8</f>
        <v>0.759493670886076</v>
      </c>
      <c r="Z7" s="116"/>
      <c r="AA7" s="136" t="s">
        <v>46</v>
      </c>
      <c r="AB7" s="136"/>
      <c r="AC7" s="137"/>
      <c r="AD7" s="46">
        <v>168</v>
      </c>
      <c r="AE7" s="165"/>
      <c r="AF7" s="130">
        <f>AD7</f>
        <v>168</v>
      </c>
      <c r="AG7" s="145"/>
      <c r="AH7" s="8" t="s">
        <v>14</v>
      </c>
      <c r="AI7" s="9">
        <f>PRODUCT(AG6,23.75)</f>
        <v>11.33779761904762</v>
      </c>
    </row>
    <row r="8" spans="1:35" ht="14.5" customHeight="1" x14ac:dyDescent="0.35">
      <c r="B8" s="168"/>
      <c r="C8" s="104" t="s">
        <v>12</v>
      </c>
      <c r="D8" s="105"/>
      <c r="E8" s="41">
        <v>6</v>
      </c>
      <c r="F8" s="41">
        <v>80</v>
      </c>
      <c r="G8" s="106">
        <f>SUM(E8:F9)</f>
        <v>86</v>
      </c>
      <c r="H8" s="103"/>
      <c r="J8" s="171"/>
      <c r="K8" s="104" t="s">
        <v>12</v>
      </c>
      <c r="L8" s="105"/>
      <c r="M8" s="41">
        <v>12</v>
      </c>
      <c r="N8" s="41">
        <v>84</v>
      </c>
      <c r="O8" s="106">
        <f>SUM(M8:N9)</f>
        <v>96</v>
      </c>
      <c r="P8" s="103"/>
      <c r="R8" s="158"/>
      <c r="S8" s="104" t="s">
        <v>12</v>
      </c>
      <c r="T8" s="105"/>
      <c r="U8" s="41">
        <v>4</v>
      </c>
      <c r="V8" s="41">
        <v>75</v>
      </c>
      <c r="W8" s="106">
        <f>SUM(U8:V9)</f>
        <v>79</v>
      </c>
      <c r="X8" s="103"/>
      <c r="Z8" s="116"/>
      <c r="AA8" s="138"/>
      <c r="AB8" s="138"/>
      <c r="AC8" s="139"/>
      <c r="AD8" s="68"/>
      <c r="AE8" s="166"/>
      <c r="AF8" s="131"/>
    </row>
    <row r="9" spans="1:35" ht="14.5" customHeight="1" x14ac:dyDescent="0.35">
      <c r="B9" s="168"/>
      <c r="C9" s="104"/>
      <c r="D9" s="105"/>
      <c r="E9" s="41"/>
      <c r="F9" s="41"/>
      <c r="G9" s="106"/>
      <c r="J9" s="171"/>
      <c r="K9" s="104"/>
      <c r="L9" s="105"/>
      <c r="M9" s="41"/>
      <c r="N9" s="41"/>
      <c r="O9" s="106"/>
      <c r="R9" s="158"/>
      <c r="S9" s="104"/>
      <c r="T9" s="105"/>
      <c r="U9" s="41"/>
      <c r="V9" s="41"/>
      <c r="W9" s="106"/>
      <c r="Z9" s="116"/>
      <c r="AA9" s="146" t="s">
        <v>43</v>
      </c>
      <c r="AB9" s="147"/>
      <c r="AC9" s="148"/>
      <c r="AD9" s="14" t="s">
        <v>48</v>
      </c>
      <c r="AE9" s="13" t="s">
        <v>47</v>
      </c>
      <c r="AF9" s="13" t="s">
        <v>10</v>
      </c>
    </row>
    <row r="10" spans="1:35" ht="14.5" customHeight="1" x14ac:dyDescent="0.35">
      <c r="B10" s="168"/>
      <c r="F10" s="8" t="s">
        <v>13</v>
      </c>
      <c r="G10" s="9">
        <f>PRODUCT(H7,100)</f>
        <v>46.511627906976742</v>
      </c>
      <c r="J10" s="171"/>
      <c r="N10" s="8" t="s">
        <v>13</v>
      </c>
      <c r="O10" s="9">
        <f>PRODUCT(P7,100)</f>
        <v>52.083333333333336</v>
      </c>
      <c r="R10" s="158"/>
      <c r="V10" s="8" t="s">
        <v>13</v>
      </c>
      <c r="W10" s="9">
        <f>PRODUCT(X7,50)</f>
        <v>37.974683544303801</v>
      </c>
      <c r="Z10" s="116"/>
      <c r="AA10" s="122" t="s">
        <v>64</v>
      </c>
      <c r="AB10" s="122"/>
      <c r="AC10" s="123"/>
      <c r="AD10" s="46">
        <v>79</v>
      </c>
      <c r="AE10" s="46">
        <v>1</v>
      </c>
      <c r="AF10" s="130">
        <f>AD10+AE10</f>
        <v>80</v>
      </c>
      <c r="AG10" t="s">
        <v>11</v>
      </c>
    </row>
    <row r="11" spans="1:35" ht="15" thickBot="1" x14ac:dyDescent="0.4">
      <c r="B11" s="168"/>
      <c r="F11" s="8" t="s">
        <v>14</v>
      </c>
      <c r="G11" s="9">
        <f>PRODUCT(H7,95)</f>
        <v>44.186046511627907</v>
      </c>
      <c r="J11" s="171"/>
      <c r="N11" s="8" t="s">
        <v>14</v>
      </c>
      <c r="O11" s="9">
        <f>PRODUCT(P7,95)</f>
        <v>49.479166666666671</v>
      </c>
      <c r="R11" s="159"/>
      <c r="V11" s="8" t="s">
        <v>14</v>
      </c>
      <c r="W11" s="9">
        <f>PRODUCT(X7,47.5)</f>
        <v>36.075949367088612</v>
      </c>
      <c r="Z11" s="116"/>
      <c r="AA11" s="124"/>
      <c r="AB11" s="124"/>
      <c r="AC11" s="125"/>
      <c r="AD11" s="68"/>
      <c r="AE11" s="68"/>
      <c r="AF11" s="131"/>
      <c r="AG11" s="132">
        <f>AF10/AF12</f>
        <v>0.87912087912087911</v>
      </c>
      <c r="AH11" s="8" t="s">
        <v>13</v>
      </c>
      <c r="AI11" s="9">
        <f>PRODUCT(AG11,25)</f>
        <v>21.978021978021978</v>
      </c>
    </row>
    <row r="12" spans="1:35" ht="14.5" customHeight="1" x14ac:dyDescent="0.35">
      <c r="B12" s="168"/>
      <c r="J12" s="171"/>
      <c r="Z12" s="116"/>
      <c r="AA12" s="136" t="s">
        <v>65</v>
      </c>
      <c r="AB12" s="136"/>
      <c r="AC12" s="137"/>
      <c r="AD12" s="46">
        <v>91</v>
      </c>
      <c r="AE12" s="58"/>
      <c r="AF12" s="130">
        <f>AD12</f>
        <v>91</v>
      </c>
      <c r="AG12" s="132"/>
      <c r="AH12" s="8" t="s">
        <v>14</v>
      </c>
      <c r="AI12" s="9">
        <f>PRODUCT(AG11,23.75)</f>
        <v>20.87912087912088</v>
      </c>
    </row>
    <row r="13" spans="1:35" ht="15" thickBot="1" x14ac:dyDescent="0.4">
      <c r="B13" s="168"/>
      <c r="J13" s="171"/>
      <c r="Z13" s="117"/>
      <c r="AA13" s="138"/>
      <c r="AB13" s="138"/>
      <c r="AC13" s="139"/>
      <c r="AD13" s="68"/>
      <c r="AE13" s="164"/>
      <c r="AF13" s="131"/>
    </row>
    <row r="14" spans="1:35" ht="14.5" customHeight="1" x14ac:dyDescent="0.35">
      <c r="B14" s="168"/>
      <c r="C14" s="162" t="s">
        <v>24</v>
      </c>
      <c r="D14" s="163"/>
      <c r="E14" s="135" t="s">
        <v>31</v>
      </c>
      <c r="F14" s="135" t="s">
        <v>32</v>
      </c>
      <c r="G14" s="135" t="s">
        <v>10</v>
      </c>
      <c r="J14" s="171"/>
      <c r="K14" s="162" t="s">
        <v>24</v>
      </c>
      <c r="L14" s="163"/>
      <c r="M14" s="135" t="s">
        <v>31</v>
      </c>
      <c r="N14" s="135" t="s">
        <v>32</v>
      </c>
      <c r="O14" s="135" t="s">
        <v>10</v>
      </c>
      <c r="R14" s="157" t="s">
        <v>33</v>
      </c>
      <c r="S14" s="160" t="s">
        <v>22</v>
      </c>
      <c r="T14" s="161"/>
      <c r="U14" s="135" t="s">
        <v>31</v>
      </c>
      <c r="V14" s="135" t="s">
        <v>32</v>
      </c>
      <c r="W14" s="135" t="s">
        <v>10</v>
      </c>
      <c r="AA14" s="154" t="s">
        <v>62</v>
      </c>
      <c r="AB14" s="155"/>
      <c r="AC14" s="155"/>
      <c r="AD14" s="155"/>
      <c r="AE14" s="156"/>
    </row>
    <row r="15" spans="1:35" ht="15" thickBot="1" x14ac:dyDescent="0.4">
      <c r="B15" s="168"/>
      <c r="C15" s="162"/>
      <c r="D15" s="163"/>
      <c r="E15" s="135"/>
      <c r="F15" s="135"/>
      <c r="G15" s="135"/>
      <c r="J15" s="171"/>
      <c r="K15" s="162"/>
      <c r="L15" s="163"/>
      <c r="M15" s="135"/>
      <c r="N15" s="135"/>
      <c r="O15" s="135"/>
      <c r="R15" s="158"/>
      <c r="S15" s="160"/>
      <c r="T15" s="161"/>
      <c r="U15" s="135"/>
      <c r="V15" s="135"/>
      <c r="W15" s="135"/>
    </row>
    <row r="16" spans="1:35" ht="14.5" customHeight="1" x14ac:dyDescent="0.35">
      <c r="B16" s="168"/>
      <c r="C16" s="107" t="s">
        <v>35</v>
      </c>
      <c r="D16" s="108"/>
      <c r="E16" s="41">
        <v>4</v>
      </c>
      <c r="F16" s="41">
        <v>41</v>
      </c>
      <c r="G16" s="106">
        <f>SUM(E16:F17)</f>
        <v>45</v>
      </c>
      <c r="H16" t="s">
        <v>11</v>
      </c>
      <c r="J16" s="171"/>
      <c r="K16" s="107" t="s">
        <v>35</v>
      </c>
      <c r="L16" s="108"/>
      <c r="M16" s="41">
        <v>10</v>
      </c>
      <c r="N16" s="41">
        <v>59</v>
      </c>
      <c r="O16" s="106">
        <f>SUM(M16:N17)</f>
        <v>69</v>
      </c>
      <c r="P16" t="s">
        <v>11</v>
      </c>
      <c r="R16" s="158"/>
      <c r="S16" s="107" t="s">
        <v>34</v>
      </c>
      <c r="T16" s="108"/>
      <c r="U16" s="41">
        <v>0</v>
      </c>
      <c r="V16" s="41">
        <v>68</v>
      </c>
      <c r="W16" s="106">
        <f>SUM(U16:V17)</f>
        <v>68</v>
      </c>
      <c r="X16" t="s">
        <v>11</v>
      </c>
      <c r="Z16" s="115" t="s">
        <v>49</v>
      </c>
      <c r="AA16" s="146" t="s">
        <v>50</v>
      </c>
      <c r="AB16" s="147"/>
      <c r="AC16" s="151"/>
      <c r="AD16" s="152" t="s">
        <v>48</v>
      </c>
      <c r="AE16" s="153"/>
      <c r="AF16" s="13" t="s">
        <v>10</v>
      </c>
    </row>
    <row r="17" spans="2:35" ht="14.5" customHeight="1" x14ac:dyDescent="0.35">
      <c r="B17" s="168"/>
      <c r="C17" s="107"/>
      <c r="D17" s="108"/>
      <c r="E17" s="41"/>
      <c r="F17" s="41"/>
      <c r="G17" s="106"/>
      <c r="H17" s="103">
        <f>G16/G18</f>
        <v>0.5357142857142857</v>
      </c>
      <c r="J17" s="171"/>
      <c r="K17" s="107"/>
      <c r="L17" s="108"/>
      <c r="M17" s="41"/>
      <c r="N17" s="41"/>
      <c r="O17" s="106"/>
      <c r="P17" s="103">
        <f>O16/O18</f>
        <v>0.74193548387096775</v>
      </c>
      <c r="R17" s="158"/>
      <c r="S17" s="107"/>
      <c r="T17" s="108"/>
      <c r="U17" s="41"/>
      <c r="V17" s="41"/>
      <c r="W17" s="106"/>
      <c r="X17" s="103">
        <f>W16/W18</f>
        <v>0.89473684210526316</v>
      </c>
      <c r="Z17" s="116"/>
      <c r="AA17" s="122" t="s">
        <v>63</v>
      </c>
      <c r="AB17" s="122"/>
      <c r="AC17" s="123"/>
      <c r="AD17" s="126">
        <v>45</v>
      </c>
      <c r="AE17" s="127"/>
      <c r="AF17" s="130">
        <f>AD17+AE17</f>
        <v>45</v>
      </c>
      <c r="AG17" t="s">
        <v>11</v>
      </c>
    </row>
    <row r="18" spans="2:35" ht="14.5" customHeight="1" x14ac:dyDescent="0.35">
      <c r="B18" s="168"/>
      <c r="C18" s="104" t="s">
        <v>23</v>
      </c>
      <c r="D18" s="105"/>
      <c r="E18" s="41">
        <v>6</v>
      </c>
      <c r="F18" s="41">
        <v>78</v>
      </c>
      <c r="G18" s="106">
        <f>SUM(E18:F19)</f>
        <v>84</v>
      </c>
      <c r="H18" s="103"/>
      <c r="J18" s="171"/>
      <c r="K18" s="104" t="s">
        <v>23</v>
      </c>
      <c r="L18" s="105"/>
      <c r="M18" s="41">
        <v>12</v>
      </c>
      <c r="N18" s="41">
        <v>81</v>
      </c>
      <c r="O18" s="106">
        <f>SUM(M18:N19)</f>
        <v>93</v>
      </c>
      <c r="P18" s="103"/>
      <c r="R18" s="158"/>
      <c r="S18" s="104" t="s">
        <v>12</v>
      </c>
      <c r="T18" s="105"/>
      <c r="U18" s="41">
        <v>0</v>
      </c>
      <c r="V18" s="41">
        <v>76</v>
      </c>
      <c r="W18" s="106">
        <f>SUM(U18:V19)</f>
        <v>76</v>
      </c>
      <c r="X18" s="103"/>
      <c r="Z18" s="116"/>
      <c r="AA18" s="124"/>
      <c r="AB18" s="124"/>
      <c r="AC18" s="125"/>
      <c r="AD18" s="128"/>
      <c r="AE18" s="129"/>
      <c r="AF18" s="131"/>
      <c r="AG18" s="144">
        <f>AF17/AF19</f>
        <v>0.625</v>
      </c>
      <c r="AH18" s="8" t="s">
        <v>13</v>
      </c>
      <c r="AI18" s="9">
        <f>PRODUCT(AG18,25)</f>
        <v>15.625</v>
      </c>
    </row>
    <row r="19" spans="2:35" ht="14.5" customHeight="1" x14ac:dyDescent="0.35">
      <c r="B19" s="168"/>
      <c r="C19" s="104"/>
      <c r="D19" s="105"/>
      <c r="E19" s="41"/>
      <c r="F19" s="41"/>
      <c r="G19" s="106"/>
      <c r="J19" s="171"/>
      <c r="K19" s="104"/>
      <c r="L19" s="105"/>
      <c r="M19" s="41"/>
      <c r="N19" s="41"/>
      <c r="O19" s="106"/>
      <c r="R19" s="158"/>
      <c r="S19" s="104"/>
      <c r="T19" s="105"/>
      <c r="U19" s="41"/>
      <c r="V19" s="41"/>
      <c r="W19" s="106"/>
      <c r="Z19" s="116"/>
      <c r="AA19" s="136" t="s">
        <v>60</v>
      </c>
      <c r="AB19" s="136"/>
      <c r="AC19" s="137"/>
      <c r="AD19" s="126">
        <v>72</v>
      </c>
      <c r="AE19" s="127"/>
      <c r="AF19" s="130">
        <f>AD19</f>
        <v>72</v>
      </c>
      <c r="AG19" s="145"/>
      <c r="AH19" s="8" t="s">
        <v>14</v>
      </c>
      <c r="AI19" s="9">
        <f>PRODUCT(AG18,23.75)</f>
        <v>14.84375</v>
      </c>
    </row>
    <row r="20" spans="2:35" x14ac:dyDescent="0.35">
      <c r="B20" s="168"/>
      <c r="F20" s="8" t="s">
        <v>13</v>
      </c>
      <c r="G20" s="9">
        <f>PRODUCT(H17,100)</f>
        <v>53.571428571428569</v>
      </c>
      <c r="J20" s="171"/>
      <c r="N20" s="8" t="s">
        <v>13</v>
      </c>
      <c r="O20" s="9">
        <f>PRODUCT(P17,100)</f>
        <v>74.193548387096769</v>
      </c>
      <c r="R20" s="158"/>
      <c r="V20" s="8" t="s">
        <v>13</v>
      </c>
      <c r="W20" s="9">
        <f>PRODUCT(X17,50)</f>
        <v>44.736842105263158</v>
      </c>
      <c r="Z20" s="116"/>
      <c r="AA20" s="138"/>
      <c r="AB20" s="138"/>
      <c r="AC20" s="139"/>
      <c r="AD20" s="128"/>
      <c r="AE20" s="129"/>
      <c r="AF20" s="131"/>
    </row>
    <row r="21" spans="2:35" ht="14.5" customHeight="1" thickBot="1" x14ac:dyDescent="0.4">
      <c r="B21" s="168"/>
      <c r="F21" s="8" t="s">
        <v>14</v>
      </c>
      <c r="G21" s="9">
        <f>PRODUCT(H17,95)</f>
        <v>50.892857142857139</v>
      </c>
      <c r="J21" s="171"/>
      <c r="N21" s="8" t="s">
        <v>14</v>
      </c>
      <c r="O21" s="9">
        <f>PRODUCT(P17,95)</f>
        <v>70.483870967741936</v>
      </c>
      <c r="R21" s="159"/>
      <c r="V21" s="8" t="s">
        <v>14</v>
      </c>
      <c r="W21" s="9">
        <f>PRODUCT(X17,47.5)</f>
        <v>42.5</v>
      </c>
      <c r="Z21" s="116"/>
      <c r="AA21" s="146" t="s">
        <v>51</v>
      </c>
      <c r="AB21" s="147"/>
      <c r="AC21" s="148"/>
      <c r="AD21" s="149" t="s">
        <v>48</v>
      </c>
      <c r="AE21" s="150"/>
      <c r="AF21" s="13" t="s">
        <v>10</v>
      </c>
    </row>
    <row r="22" spans="2:35" ht="14.5" customHeight="1" x14ac:dyDescent="0.35">
      <c r="B22" s="168"/>
      <c r="J22" s="171"/>
      <c r="Z22" s="116"/>
      <c r="AA22" s="122" t="s">
        <v>66</v>
      </c>
      <c r="AB22" s="122"/>
      <c r="AC22" s="123"/>
      <c r="AD22" s="126">
        <v>35</v>
      </c>
      <c r="AE22" s="127"/>
      <c r="AF22" s="130">
        <f>AD22+AE22</f>
        <v>35</v>
      </c>
      <c r="AG22" t="s">
        <v>11</v>
      </c>
    </row>
    <row r="23" spans="2:35" ht="15" thickBot="1" x14ac:dyDescent="0.4">
      <c r="B23" s="168"/>
      <c r="J23" s="171"/>
      <c r="Z23" s="116"/>
      <c r="AA23" s="124"/>
      <c r="AB23" s="124"/>
      <c r="AC23" s="125"/>
      <c r="AD23" s="128"/>
      <c r="AE23" s="129"/>
      <c r="AF23" s="131"/>
      <c r="AG23" s="132">
        <f>AF22/AF24</f>
        <v>0.4861111111111111</v>
      </c>
      <c r="AH23" s="8" t="s">
        <v>13</v>
      </c>
      <c r="AI23" s="9">
        <f>PRODUCT(AG23,25)</f>
        <v>12.152777777777777</v>
      </c>
    </row>
    <row r="24" spans="2:35" ht="14.5" customHeight="1" x14ac:dyDescent="0.35">
      <c r="B24" s="168"/>
      <c r="C24" s="133" t="s">
        <v>25</v>
      </c>
      <c r="D24" s="134"/>
      <c r="E24" s="135" t="s">
        <v>31</v>
      </c>
      <c r="F24" s="135" t="s">
        <v>32</v>
      </c>
      <c r="G24" s="135" t="s">
        <v>10</v>
      </c>
      <c r="J24" s="171"/>
      <c r="K24" s="133" t="s">
        <v>25</v>
      </c>
      <c r="L24" s="134"/>
      <c r="M24" s="135" t="s">
        <v>31</v>
      </c>
      <c r="N24" s="135" t="s">
        <v>32</v>
      </c>
      <c r="O24" s="135" t="s">
        <v>10</v>
      </c>
      <c r="R24" s="15"/>
      <c r="T24" s="115" t="s">
        <v>39</v>
      </c>
      <c r="U24" s="118" t="s">
        <v>41</v>
      </c>
      <c r="V24" s="119"/>
      <c r="Z24" s="116"/>
      <c r="AA24" s="136" t="s">
        <v>60</v>
      </c>
      <c r="AB24" s="136"/>
      <c r="AC24" s="137"/>
      <c r="AD24" s="140">
        <f>AD19</f>
        <v>72</v>
      </c>
      <c r="AE24" s="141"/>
      <c r="AF24" s="130">
        <f>SUM(AD24)</f>
        <v>72</v>
      </c>
      <c r="AG24" s="132"/>
      <c r="AH24" s="8" t="s">
        <v>14</v>
      </c>
      <c r="AI24" s="9">
        <f>PRODUCT(AG23,23.75)</f>
        <v>11.545138888888889</v>
      </c>
    </row>
    <row r="25" spans="2:35" ht="15" thickBot="1" x14ac:dyDescent="0.4">
      <c r="B25" s="168"/>
      <c r="C25" s="133"/>
      <c r="D25" s="134"/>
      <c r="E25" s="135"/>
      <c r="F25" s="135"/>
      <c r="G25" s="135"/>
      <c r="J25" s="171"/>
      <c r="K25" s="133"/>
      <c r="L25" s="134"/>
      <c r="M25" s="135"/>
      <c r="N25" s="135"/>
      <c r="O25" s="135"/>
      <c r="R25" s="15"/>
      <c r="T25" s="116"/>
      <c r="U25" s="120"/>
      <c r="V25" s="121"/>
      <c r="Z25" s="117"/>
      <c r="AA25" s="138"/>
      <c r="AB25" s="138"/>
      <c r="AC25" s="139"/>
      <c r="AD25" s="142"/>
      <c r="AE25" s="143"/>
      <c r="AF25" s="131"/>
    </row>
    <row r="26" spans="2:35" ht="14.5" customHeight="1" x14ac:dyDescent="0.35">
      <c r="B26" s="168"/>
      <c r="C26" s="107" t="s">
        <v>36</v>
      </c>
      <c r="D26" s="108"/>
      <c r="E26" s="41">
        <v>1</v>
      </c>
      <c r="F26" s="41">
        <v>15</v>
      </c>
      <c r="G26" s="106">
        <f>SUM(E26:F27)</f>
        <v>16</v>
      </c>
      <c r="H26" t="s">
        <v>11</v>
      </c>
      <c r="J26" s="171"/>
      <c r="K26" s="107" t="s">
        <v>36</v>
      </c>
      <c r="L26" s="108"/>
      <c r="M26" s="41">
        <v>3</v>
      </c>
      <c r="N26" s="41">
        <v>16</v>
      </c>
      <c r="O26" s="106">
        <f>SUM(M26:N27)</f>
        <v>19</v>
      </c>
      <c r="P26" t="s">
        <v>11</v>
      </c>
      <c r="R26" s="15"/>
      <c r="T26" s="116"/>
      <c r="U26" s="109">
        <v>85</v>
      </c>
      <c r="V26" s="110"/>
    </row>
    <row r="27" spans="2:35" ht="15" thickBot="1" x14ac:dyDescent="0.4">
      <c r="B27" s="168"/>
      <c r="C27" s="107"/>
      <c r="D27" s="108"/>
      <c r="E27" s="41"/>
      <c r="F27" s="41"/>
      <c r="G27" s="106"/>
      <c r="H27" s="103">
        <f>G26/G28</f>
        <v>0.76190476190476186</v>
      </c>
      <c r="J27" s="171"/>
      <c r="K27" s="107"/>
      <c r="L27" s="108"/>
      <c r="M27" s="41"/>
      <c r="N27" s="41"/>
      <c r="O27" s="106"/>
      <c r="P27" s="103">
        <f>O26/O28</f>
        <v>0.79166666666666663</v>
      </c>
      <c r="R27" s="15"/>
      <c r="T27" s="116"/>
      <c r="U27" s="111"/>
      <c r="V27" s="112"/>
    </row>
    <row r="28" spans="2:35" ht="14.5" customHeight="1" x14ac:dyDescent="0.35">
      <c r="B28" s="168"/>
      <c r="C28" s="104" t="s">
        <v>29</v>
      </c>
      <c r="D28" s="105"/>
      <c r="E28" s="41">
        <v>1</v>
      </c>
      <c r="F28" s="41">
        <v>20</v>
      </c>
      <c r="G28" s="106">
        <f>SUM(E28:F29)</f>
        <v>21</v>
      </c>
      <c r="H28" s="103"/>
      <c r="J28" s="171"/>
      <c r="K28" s="104" t="s">
        <v>29</v>
      </c>
      <c r="L28" s="105"/>
      <c r="M28" s="41">
        <v>3</v>
      </c>
      <c r="N28" s="41">
        <v>21</v>
      </c>
      <c r="O28" s="106">
        <f>SUM(M28:N29)</f>
        <v>24</v>
      </c>
      <c r="P28" s="103"/>
      <c r="R28" s="15"/>
      <c r="T28" s="116"/>
      <c r="U28" s="111"/>
      <c r="V28" s="112"/>
      <c r="Y28" s="77" t="s">
        <v>58</v>
      </c>
      <c r="Z28" s="80" t="s">
        <v>17</v>
      </c>
      <c r="AA28" s="81"/>
      <c r="AB28" s="18" t="s">
        <v>18</v>
      </c>
      <c r="AC28" s="18" t="s">
        <v>19</v>
      </c>
      <c r="AD28" s="18" t="s">
        <v>20</v>
      </c>
      <c r="AE28" s="18" t="s">
        <v>40</v>
      </c>
      <c r="AF28" s="18" t="s">
        <v>54</v>
      </c>
      <c r="AG28" s="18" t="s">
        <v>52</v>
      </c>
      <c r="AH28" s="82" t="s">
        <v>57</v>
      </c>
      <c r="AI28" s="82"/>
    </row>
    <row r="29" spans="2:35" ht="14.5" customHeight="1" thickBot="1" x14ac:dyDescent="0.4">
      <c r="B29" s="168"/>
      <c r="C29" s="104"/>
      <c r="D29" s="105"/>
      <c r="E29" s="41"/>
      <c r="F29" s="41"/>
      <c r="G29" s="106"/>
      <c r="J29" s="171"/>
      <c r="K29" s="104"/>
      <c r="L29" s="105"/>
      <c r="M29" s="41"/>
      <c r="N29" s="41"/>
      <c r="O29" s="106"/>
      <c r="R29" s="15"/>
      <c r="T29" s="117"/>
      <c r="U29" s="113"/>
      <c r="V29" s="114"/>
      <c r="Y29" s="78"/>
      <c r="Z29" s="89" t="s">
        <v>22</v>
      </c>
      <c r="AA29" s="90"/>
      <c r="AB29" s="17">
        <f>G10</f>
        <v>46.511627906976742</v>
      </c>
      <c r="AC29" s="17">
        <f>O10</f>
        <v>52.083333333333336</v>
      </c>
      <c r="AD29" s="17">
        <f>W10</f>
        <v>37.974683544303801</v>
      </c>
      <c r="AE29" s="17">
        <f>V30</f>
        <v>170</v>
      </c>
      <c r="AF29" s="17">
        <f>AI11</f>
        <v>21.978021978021978</v>
      </c>
      <c r="AG29" s="17">
        <f>AI18</f>
        <v>15.625</v>
      </c>
      <c r="AH29" s="91">
        <f>SUM(AB29,AB30,AB31,AC29,AC30,AC31,AD29,AD31,AE29,AF29,AF31,AG29,AG31)</f>
        <v>696.11893027086887</v>
      </c>
      <c r="AI29" s="92"/>
    </row>
    <row r="30" spans="2:35" ht="14.5" customHeight="1" x14ac:dyDescent="0.35">
      <c r="B30" s="168"/>
      <c r="F30" s="8" t="s">
        <v>13</v>
      </c>
      <c r="G30" s="9">
        <f>PRODUCT(H27,100)</f>
        <v>76.19047619047619</v>
      </c>
      <c r="J30" s="171"/>
      <c r="N30" s="8" t="s">
        <v>13</v>
      </c>
      <c r="O30" s="9">
        <f>PRODUCT(P27,100)</f>
        <v>79.166666666666657</v>
      </c>
      <c r="U30" s="8" t="s">
        <v>13</v>
      </c>
      <c r="V30" s="9">
        <f>PRODUCT(U26,2)</f>
        <v>170</v>
      </c>
      <c r="Y30" s="78"/>
      <c r="Z30" s="97" t="s">
        <v>24</v>
      </c>
      <c r="AA30" s="98"/>
      <c r="AB30" s="17">
        <f>G20</f>
        <v>53.571428571428569</v>
      </c>
      <c r="AC30" s="17">
        <f>O20</f>
        <v>74.193548387096769</v>
      </c>
      <c r="AD30" s="18" t="s">
        <v>33</v>
      </c>
      <c r="AE30" s="101"/>
      <c r="AF30" s="18" t="s">
        <v>55</v>
      </c>
      <c r="AG30" s="18" t="s">
        <v>53</v>
      </c>
      <c r="AH30" s="93"/>
      <c r="AI30" s="94"/>
    </row>
    <row r="31" spans="2:35" ht="14.5" customHeight="1" thickBot="1" x14ac:dyDescent="0.4">
      <c r="B31" s="169"/>
      <c r="F31" s="8" t="s">
        <v>14</v>
      </c>
      <c r="G31" s="9">
        <f>PRODUCT(H27,95)</f>
        <v>72.38095238095238</v>
      </c>
      <c r="J31" s="172"/>
      <c r="N31" s="8" t="s">
        <v>14</v>
      </c>
      <c r="O31" s="9">
        <f>PRODUCT(P27,95)</f>
        <v>75.208333333333329</v>
      </c>
      <c r="U31" s="8" t="s">
        <v>14</v>
      </c>
      <c r="V31" s="9">
        <f>PRODUCT(U26,1.9)</f>
        <v>161.5</v>
      </c>
      <c r="Y31" s="78"/>
      <c r="Z31" s="99" t="s">
        <v>56</v>
      </c>
      <c r="AA31" s="100"/>
      <c r="AB31" s="17">
        <f>G30</f>
        <v>76.19047619047619</v>
      </c>
      <c r="AC31" s="17">
        <f>O30</f>
        <v>79.166666666666657</v>
      </c>
      <c r="AD31" s="17">
        <f>W20</f>
        <v>44.736842105263158</v>
      </c>
      <c r="AE31" s="102"/>
      <c r="AF31" s="17">
        <f>AI6</f>
        <v>11.93452380952381</v>
      </c>
      <c r="AG31" s="17">
        <f>AI23</f>
        <v>12.152777777777777</v>
      </c>
      <c r="AH31" s="95"/>
      <c r="AI31" s="96"/>
    </row>
    <row r="32" spans="2:35" x14ac:dyDescent="0.35">
      <c r="Y32" s="78"/>
      <c r="Z32" s="21"/>
      <c r="AA32" s="21"/>
    </row>
    <row r="33" spans="1:35" ht="15" customHeight="1" thickBot="1" x14ac:dyDescent="0.4">
      <c r="Y33" s="78"/>
      <c r="Z33" s="80" t="s">
        <v>28</v>
      </c>
      <c r="AA33" s="81"/>
      <c r="AB33" s="18" t="s">
        <v>18</v>
      </c>
      <c r="AC33" s="18" t="s">
        <v>19</v>
      </c>
      <c r="AD33" s="18" t="s">
        <v>20</v>
      </c>
      <c r="AE33" s="18" t="s">
        <v>40</v>
      </c>
      <c r="AF33" s="18" t="s">
        <v>54</v>
      </c>
      <c r="AG33" s="18" t="s">
        <v>52</v>
      </c>
      <c r="AH33" s="82" t="s">
        <v>57</v>
      </c>
      <c r="AI33" s="82"/>
    </row>
    <row r="34" spans="1:35" x14ac:dyDescent="0.35">
      <c r="A34" s="83" t="s">
        <v>59</v>
      </c>
      <c r="B34" s="84"/>
      <c r="C34" s="84"/>
      <c r="D34" s="84"/>
      <c r="E34" s="84"/>
      <c r="F34" s="84"/>
      <c r="G34" s="84"/>
      <c r="H34" s="84"/>
      <c r="I34" s="84"/>
      <c r="J34" s="84"/>
      <c r="K34" s="84"/>
      <c r="L34" s="84"/>
      <c r="M34" s="84"/>
      <c r="N34" s="84"/>
      <c r="O34" s="84"/>
      <c r="P34" s="84"/>
      <c r="Q34" s="84"/>
      <c r="R34" s="84"/>
      <c r="S34" s="84"/>
      <c r="T34" s="84"/>
      <c r="U34" s="84"/>
      <c r="V34" s="84"/>
      <c r="W34" s="85"/>
      <c r="Y34" s="78"/>
      <c r="Z34" s="89" t="s">
        <v>22</v>
      </c>
      <c r="AA34" s="90"/>
      <c r="AB34" s="17">
        <f>G11</f>
        <v>44.186046511627907</v>
      </c>
      <c r="AC34" s="17">
        <f>O11</f>
        <v>49.479166666666671</v>
      </c>
      <c r="AD34" s="17">
        <f>W11</f>
        <v>36.075949367088612</v>
      </c>
      <c r="AE34" s="17">
        <f>V31</f>
        <v>161.5</v>
      </c>
      <c r="AF34" s="17">
        <f>AI12</f>
        <v>20.87912087912088</v>
      </c>
      <c r="AG34" s="17">
        <f>AI19</f>
        <v>14.84375</v>
      </c>
      <c r="AH34" s="91">
        <f>SUM(AB34,AB35,AB36,AC34,AC35,AC36,AD34,AD36,AE36,AE34,AF34,AF36,AG34,AG36)</f>
        <v>698.31298375732547</v>
      </c>
      <c r="AI34" s="92"/>
    </row>
    <row r="35" spans="1:35" ht="15" thickBot="1" x14ac:dyDescent="0.4">
      <c r="A35" s="86"/>
      <c r="B35" s="87"/>
      <c r="C35" s="87"/>
      <c r="D35" s="87"/>
      <c r="E35" s="87"/>
      <c r="F35" s="87"/>
      <c r="G35" s="87"/>
      <c r="H35" s="87"/>
      <c r="I35" s="87"/>
      <c r="J35" s="87"/>
      <c r="K35" s="87"/>
      <c r="L35" s="87"/>
      <c r="M35" s="87"/>
      <c r="N35" s="87"/>
      <c r="O35" s="87"/>
      <c r="P35" s="87"/>
      <c r="Q35" s="87"/>
      <c r="R35" s="87"/>
      <c r="S35" s="87"/>
      <c r="T35" s="87"/>
      <c r="U35" s="87"/>
      <c r="V35" s="87"/>
      <c r="W35" s="88"/>
      <c r="Y35" s="78"/>
      <c r="Z35" s="97" t="s">
        <v>24</v>
      </c>
      <c r="AA35" s="98"/>
      <c r="AB35" s="17">
        <f>G21</f>
        <v>50.892857142857139</v>
      </c>
      <c r="AC35" s="17">
        <f>O21</f>
        <v>70.483870967741936</v>
      </c>
      <c r="AD35" s="18" t="s">
        <v>33</v>
      </c>
      <c r="AE35" s="18" t="s">
        <v>21</v>
      </c>
      <c r="AF35" s="18" t="s">
        <v>55</v>
      </c>
      <c r="AG35" s="18" t="s">
        <v>53</v>
      </c>
      <c r="AH35" s="93"/>
      <c r="AI35" s="94"/>
    </row>
    <row r="36" spans="1:35" ht="14.5" customHeight="1" thickBot="1" x14ac:dyDescent="0.4">
      <c r="Y36" s="79"/>
      <c r="Z36" s="99" t="s">
        <v>56</v>
      </c>
      <c r="AA36" s="100"/>
      <c r="AB36" s="17">
        <f>G31</f>
        <v>72.38095238095238</v>
      </c>
      <c r="AC36" s="17">
        <f>O31</f>
        <v>75.208333333333329</v>
      </c>
      <c r="AD36" s="17">
        <f>W21</f>
        <v>42.5</v>
      </c>
      <c r="AE36" s="16">
        <v>37</v>
      </c>
      <c r="AF36" s="17">
        <f>AI7</f>
        <v>11.33779761904762</v>
      </c>
      <c r="AG36" s="17">
        <f>AI24</f>
        <v>11.545138888888889</v>
      </c>
      <c r="AH36" s="95"/>
      <c r="AI36" s="96"/>
    </row>
  </sheetData>
  <mergeCells count="168">
    <mergeCell ref="L1:X2"/>
    <mergeCell ref="B4:B31"/>
    <mergeCell ref="C4:D5"/>
    <mergeCell ref="E4:E5"/>
    <mergeCell ref="F4:F5"/>
    <mergeCell ref="G4:G5"/>
    <mergeCell ref="J4:J31"/>
    <mergeCell ref="K4:L5"/>
    <mergeCell ref="M4:M5"/>
    <mergeCell ref="N4:N5"/>
    <mergeCell ref="F6:F7"/>
    <mergeCell ref="G6:G7"/>
    <mergeCell ref="K6:L7"/>
    <mergeCell ref="M6:M7"/>
    <mergeCell ref="C8:D9"/>
    <mergeCell ref="E8:E9"/>
    <mergeCell ref="F8:F9"/>
    <mergeCell ref="G8:G9"/>
    <mergeCell ref="K8:L9"/>
    <mergeCell ref="M8:M9"/>
    <mergeCell ref="C6:D7"/>
    <mergeCell ref="E6:E7"/>
    <mergeCell ref="E14:E15"/>
    <mergeCell ref="F14:F15"/>
    <mergeCell ref="S8:T9"/>
    <mergeCell ref="U8:U9"/>
    <mergeCell ref="V8:V9"/>
    <mergeCell ref="W8:W9"/>
    <mergeCell ref="Z4:Z13"/>
    <mergeCell ref="AA4:AC4"/>
    <mergeCell ref="AA5:AC6"/>
    <mergeCell ref="AD5:AD6"/>
    <mergeCell ref="AE5:AE6"/>
    <mergeCell ref="AG6:AG7"/>
    <mergeCell ref="H7:H8"/>
    <mergeCell ref="P7:P8"/>
    <mergeCell ref="X7:X8"/>
    <mergeCell ref="AA7:AC8"/>
    <mergeCell ref="AD7:AD8"/>
    <mergeCell ref="AE7:AE8"/>
    <mergeCell ref="AF7:AF8"/>
    <mergeCell ref="N8:N9"/>
    <mergeCell ref="O8:O9"/>
    <mergeCell ref="N6:N7"/>
    <mergeCell ref="O6:O7"/>
    <mergeCell ref="S6:T7"/>
    <mergeCell ref="U6:U7"/>
    <mergeCell ref="V6:V7"/>
    <mergeCell ref="W6:W7"/>
    <mergeCell ref="AF5:AF6"/>
    <mergeCell ref="AA9:AC9"/>
    <mergeCell ref="O4:O5"/>
    <mergeCell ref="R4:R11"/>
    <mergeCell ref="S4:T5"/>
    <mergeCell ref="U4:U5"/>
    <mergeCell ref="V4:V5"/>
    <mergeCell ref="W4:W5"/>
    <mergeCell ref="G14:G15"/>
    <mergeCell ref="K14:L15"/>
    <mergeCell ref="M14:M15"/>
    <mergeCell ref="AF10:AF11"/>
    <mergeCell ref="AG11:AG12"/>
    <mergeCell ref="AA12:AC13"/>
    <mergeCell ref="AD12:AD13"/>
    <mergeCell ref="AE12:AE13"/>
    <mergeCell ref="AF12:AF13"/>
    <mergeCell ref="AA10:AC11"/>
    <mergeCell ref="AD10:AD11"/>
    <mergeCell ref="AE10:AE11"/>
    <mergeCell ref="AA17:AC18"/>
    <mergeCell ref="AD17:AE18"/>
    <mergeCell ref="U18:U19"/>
    <mergeCell ref="W14:W15"/>
    <mergeCell ref="AA14:AE14"/>
    <mergeCell ref="C16:D17"/>
    <mergeCell ref="E16:E17"/>
    <mergeCell ref="F16:F17"/>
    <mergeCell ref="G16:G17"/>
    <mergeCell ref="K16:L17"/>
    <mergeCell ref="M16:M17"/>
    <mergeCell ref="N16:N17"/>
    <mergeCell ref="O16:O17"/>
    <mergeCell ref="N14:N15"/>
    <mergeCell ref="O14:O15"/>
    <mergeCell ref="R14:R21"/>
    <mergeCell ref="S14:T15"/>
    <mergeCell ref="U14:U15"/>
    <mergeCell ref="V14:V15"/>
    <mergeCell ref="S16:T17"/>
    <mergeCell ref="U16:U17"/>
    <mergeCell ref="V16:V17"/>
    <mergeCell ref="V18:V19"/>
    <mergeCell ref="C14:D15"/>
    <mergeCell ref="W18:W19"/>
    <mergeCell ref="AG18:AG19"/>
    <mergeCell ref="AA19:AC20"/>
    <mergeCell ref="AD19:AE20"/>
    <mergeCell ref="AF19:AF20"/>
    <mergeCell ref="AA21:AC21"/>
    <mergeCell ref="AD21:AE21"/>
    <mergeCell ref="AF17:AF18"/>
    <mergeCell ref="C18:D19"/>
    <mergeCell ref="E18:E19"/>
    <mergeCell ref="F18:F19"/>
    <mergeCell ref="G18:G19"/>
    <mergeCell ref="K18:L19"/>
    <mergeCell ref="M18:M19"/>
    <mergeCell ref="N18:N19"/>
    <mergeCell ref="O18:O19"/>
    <mergeCell ref="S18:T19"/>
    <mergeCell ref="W16:W17"/>
    <mergeCell ref="Z16:Z25"/>
    <mergeCell ref="AA16:AC16"/>
    <mergeCell ref="AD16:AE16"/>
    <mergeCell ref="H17:H18"/>
    <mergeCell ref="P17:P18"/>
    <mergeCell ref="X17:X18"/>
    <mergeCell ref="AA22:AC23"/>
    <mergeCell ref="AD22:AE23"/>
    <mergeCell ref="AF22:AF23"/>
    <mergeCell ref="AG23:AG24"/>
    <mergeCell ref="C24:D25"/>
    <mergeCell ref="E24:E25"/>
    <mergeCell ref="F24:F25"/>
    <mergeCell ref="G24:G25"/>
    <mergeCell ref="K24:L25"/>
    <mergeCell ref="M24:M25"/>
    <mergeCell ref="AF24:AF25"/>
    <mergeCell ref="N24:N25"/>
    <mergeCell ref="O24:O25"/>
    <mergeCell ref="AA24:AC25"/>
    <mergeCell ref="AD24:AE25"/>
    <mergeCell ref="C26:D27"/>
    <mergeCell ref="E26:E27"/>
    <mergeCell ref="F26:F27"/>
    <mergeCell ref="G26:G27"/>
    <mergeCell ref="K26:L27"/>
    <mergeCell ref="M26:M27"/>
    <mergeCell ref="N26:N27"/>
    <mergeCell ref="O26:O27"/>
    <mergeCell ref="U26:V29"/>
    <mergeCell ref="T24:T29"/>
    <mergeCell ref="U24:V25"/>
    <mergeCell ref="O28:O29"/>
    <mergeCell ref="Y28:Y36"/>
    <mergeCell ref="Z28:AA28"/>
    <mergeCell ref="Z33:AA33"/>
    <mergeCell ref="AH33:AI33"/>
    <mergeCell ref="A34:W35"/>
    <mergeCell ref="Z34:AA34"/>
    <mergeCell ref="AH34:AI36"/>
    <mergeCell ref="Z35:AA35"/>
    <mergeCell ref="Z36:AA36"/>
    <mergeCell ref="AH28:AI28"/>
    <mergeCell ref="Z29:AA29"/>
    <mergeCell ref="AH29:AI31"/>
    <mergeCell ref="Z30:AA30"/>
    <mergeCell ref="AE30:AE31"/>
    <mergeCell ref="Z31:AA31"/>
    <mergeCell ref="H27:H28"/>
    <mergeCell ref="P27:P28"/>
    <mergeCell ref="C28:D29"/>
    <mergeCell ref="E28:E29"/>
    <mergeCell ref="F28:F29"/>
    <mergeCell ref="G28:G29"/>
    <mergeCell ref="K28:L29"/>
    <mergeCell ref="M28:M29"/>
    <mergeCell ref="N28:N2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7419D-E948-49B7-A2B3-DF0FF654554F}">
  <dimension ref="A1:AI36"/>
  <sheetViews>
    <sheetView topLeftCell="B4" zoomScale="59" zoomScaleNormal="80" workbookViewId="0">
      <selection activeCell="X7" sqref="X7:X8"/>
    </sheetView>
  </sheetViews>
  <sheetFormatPr defaultRowHeight="14.5" x14ac:dyDescent="0.35"/>
  <sheetData>
    <row r="1" spans="1:35" ht="15" thickBot="1" x14ac:dyDescent="0.4">
      <c r="A1" s="3"/>
      <c r="B1" s="3"/>
      <c r="C1" s="3"/>
      <c r="L1" s="35" t="s">
        <v>30</v>
      </c>
      <c r="M1" s="35"/>
      <c r="N1" s="35"/>
      <c r="O1" s="35"/>
      <c r="P1" s="35"/>
      <c r="Q1" s="35"/>
      <c r="R1" s="35"/>
      <c r="S1" s="35"/>
      <c r="T1" s="35"/>
      <c r="U1" s="35"/>
      <c r="V1" s="35"/>
      <c r="W1" s="35"/>
      <c r="X1" s="35"/>
    </row>
    <row r="2" spans="1:35" ht="15.5" thickTop="1" thickBot="1" x14ac:dyDescent="0.4">
      <c r="A2" s="3"/>
      <c r="B2" s="3"/>
      <c r="C2" s="3"/>
      <c r="L2" s="35"/>
      <c r="M2" s="35"/>
      <c r="N2" s="35"/>
      <c r="O2" s="35"/>
      <c r="P2" s="35"/>
      <c r="Q2" s="35"/>
      <c r="R2" s="35"/>
      <c r="S2" s="35"/>
      <c r="T2" s="35"/>
      <c r="U2" s="35"/>
      <c r="V2" s="35"/>
      <c r="W2" s="35"/>
      <c r="X2" s="35"/>
    </row>
    <row r="3" spans="1:35" ht="15.5" thickTop="1" thickBot="1" x14ac:dyDescent="0.4">
      <c r="A3" s="3"/>
      <c r="B3" s="3"/>
      <c r="C3" s="3"/>
      <c r="AD3" s="19"/>
      <c r="AE3" s="20"/>
    </row>
    <row r="4" spans="1:35" ht="14.5" customHeight="1" x14ac:dyDescent="0.35">
      <c r="B4" s="167" t="s">
        <v>37</v>
      </c>
      <c r="C4" s="160" t="s">
        <v>22</v>
      </c>
      <c r="D4" s="161"/>
      <c r="E4" s="135" t="s">
        <v>31</v>
      </c>
      <c r="F4" s="135" t="s">
        <v>32</v>
      </c>
      <c r="G4" s="135" t="s">
        <v>10</v>
      </c>
      <c r="J4" s="170" t="s">
        <v>38</v>
      </c>
      <c r="K4" s="160" t="s">
        <v>22</v>
      </c>
      <c r="L4" s="161"/>
      <c r="M4" s="135" t="s">
        <v>31</v>
      </c>
      <c r="N4" s="135" t="s">
        <v>32</v>
      </c>
      <c r="O4" s="135" t="s">
        <v>10</v>
      </c>
      <c r="R4" s="157" t="s">
        <v>20</v>
      </c>
      <c r="S4" s="160" t="s">
        <v>22</v>
      </c>
      <c r="T4" s="161"/>
      <c r="U4" s="135" t="s">
        <v>31</v>
      </c>
      <c r="V4" s="135" t="s">
        <v>32</v>
      </c>
      <c r="W4" s="135" t="s">
        <v>10</v>
      </c>
      <c r="Z4" s="115" t="s">
        <v>42</v>
      </c>
      <c r="AA4" s="146" t="s">
        <v>44</v>
      </c>
      <c r="AB4" s="147"/>
      <c r="AC4" s="151"/>
      <c r="AD4" s="11" t="s">
        <v>48</v>
      </c>
      <c r="AE4" s="12" t="s">
        <v>47</v>
      </c>
      <c r="AF4" s="13" t="s">
        <v>10</v>
      </c>
    </row>
    <row r="5" spans="1:35" ht="14.5" customHeight="1" x14ac:dyDescent="0.35">
      <c r="B5" s="168"/>
      <c r="C5" s="160"/>
      <c r="D5" s="161"/>
      <c r="E5" s="135"/>
      <c r="F5" s="135"/>
      <c r="G5" s="135"/>
      <c r="J5" s="171"/>
      <c r="K5" s="160"/>
      <c r="L5" s="161"/>
      <c r="M5" s="135"/>
      <c r="N5" s="135"/>
      <c r="O5" s="135"/>
      <c r="R5" s="158"/>
      <c r="S5" s="160"/>
      <c r="T5" s="161"/>
      <c r="U5" s="135"/>
      <c r="V5" s="135"/>
      <c r="W5" s="135"/>
      <c r="Z5" s="116"/>
      <c r="AA5" s="122" t="s">
        <v>45</v>
      </c>
      <c r="AB5" s="122"/>
      <c r="AC5" s="123"/>
      <c r="AD5" s="46"/>
      <c r="AE5" s="46"/>
      <c r="AF5" s="130">
        <f>AD5+AE5</f>
        <v>0</v>
      </c>
      <c r="AG5" t="s">
        <v>11</v>
      </c>
    </row>
    <row r="6" spans="1:35" ht="14.5" customHeight="1" x14ac:dyDescent="0.35">
      <c r="B6" s="168"/>
      <c r="C6" s="107" t="s">
        <v>34</v>
      </c>
      <c r="D6" s="108"/>
      <c r="E6" s="41"/>
      <c r="F6" s="41"/>
      <c r="G6" s="106">
        <f>SUM(E6:F7)</f>
        <v>0</v>
      </c>
      <c r="H6" t="s">
        <v>11</v>
      </c>
      <c r="J6" s="171"/>
      <c r="K6" s="107" t="s">
        <v>34</v>
      </c>
      <c r="L6" s="108"/>
      <c r="M6" s="41"/>
      <c r="N6" s="41"/>
      <c r="O6" s="106">
        <f>SUM(M6:N7)</f>
        <v>0</v>
      </c>
      <c r="P6" t="s">
        <v>11</v>
      </c>
      <c r="R6" s="158"/>
      <c r="S6" s="107" t="s">
        <v>34</v>
      </c>
      <c r="T6" s="108"/>
      <c r="U6" s="41"/>
      <c r="V6" s="41"/>
      <c r="W6" s="106">
        <f>SUM(U6:V7)</f>
        <v>0</v>
      </c>
      <c r="X6" t="s">
        <v>11</v>
      </c>
      <c r="Z6" s="116"/>
      <c r="AA6" s="124"/>
      <c r="AB6" s="124"/>
      <c r="AC6" s="125"/>
      <c r="AD6" s="68"/>
      <c r="AE6" s="68"/>
      <c r="AF6" s="131"/>
      <c r="AG6" s="144" t="e">
        <f>AF5/AF7</f>
        <v>#DIV/0!</v>
      </c>
      <c r="AH6" s="8" t="s">
        <v>13</v>
      </c>
      <c r="AI6" s="9" t="e">
        <f>PRODUCT(AG6,25)</f>
        <v>#DIV/0!</v>
      </c>
    </row>
    <row r="7" spans="1:35" ht="14.5" customHeight="1" x14ac:dyDescent="0.35">
      <c r="B7" s="168"/>
      <c r="C7" s="107"/>
      <c r="D7" s="108"/>
      <c r="E7" s="41"/>
      <c r="F7" s="41"/>
      <c r="G7" s="106"/>
      <c r="H7" s="103" t="e">
        <f>G6/G8</f>
        <v>#DIV/0!</v>
      </c>
      <c r="J7" s="171"/>
      <c r="K7" s="107"/>
      <c r="L7" s="108"/>
      <c r="M7" s="41"/>
      <c r="N7" s="41"/>
      <c r="O7" s="106"/>
      <c r="P7" s="103" t="e">
        <f>O6/O8</f>
        <v>#DIV/0!</v>
      </c>
      <c r="R7" s="158"/>
      <c r="S7" s="107"/>
      <c r="T7" s="108"/>
      <c r="U7" s="41"/>
      <c r="V7" s="41"/>
      <c r="W7" s="106"/>
      <c r="X7" s="103" t="e">
        <f>W6/W8</f>
        <v>#DIV/0!</v>
      </c>
      <c r="Z7" s="116"/>
      <c r="AA7" s="136" t="s">
        <v>46</v>
      </c>
      <c r="AB7" s="136"/>
      <c r="AC7" s="137"/>
      <c r="AD7" s="46"/>
      <c r="AE7" s="165"/>
      <c r="AF7" s="130">
        <f>AD7</f>
        <v>0</v>
      </c>
      <c r="AG7" s="145"/>
      <c r="AH7" s="8" t="s">
        <v>14</v>
      </c>
      <c r="AI7" s="9" t="e">
        <f>PRODUCT(AG6,23.75)</f>
        <v>#DIV/0!</v>
      </c>
    </row>
    <row r="8" spans="1:35" ht="14.5" customHeight="1" x14ac:dyDescent="0.35">
      <c r="B8" s="168"/>
      <c r="C8" s="104" t="s">
        <v>12</v>
      </c>
      <c r="D8" s="105"/>
      <c r="E8" s="41"/>
      <c r="F8" s="41"/>
      <c r="G8" s="106">
        <f>SUM(E8:F9)</f>
        <v>0</v>
      </c>
      <c r="H8" s="103"/>
      <c r="J8" s="171"/>
      <c r="K8" s="104" t="s">
        <v>12</v>
      </c>
      <c r="L8" s="105"/>
      <c r="M8" s="41"/>
      <c r="N8" s="41"/>
      <c r="O8" s="106">
        <f>SUM(M8:N9)</f>
        <v>0</v>
      </c>
      <c r="P8" s="103"/>
      <c r="R8" s="158"/>
      <c r="S8" s="104" t="s">
        <v>12</v>
      </c>
      <c r="T8" s="105"/>
      <c r="U8" s="41"/>
      <c r="V8" s="41"/>
      <c r="W8" s="106">
        <f>SUM(U8:V9)</f>
        <v>0</v>
      </c>
      <c r="X8" s="103"/>
      <c r="Z8" s="116"/>
      <c r="AA8" s="138"/>
      <c r="AB8" s="138"/>
      <c r="AC8" s="139"/>
      <c r="AD8" s="68"/>
      <c r="AE8" s="166"/>
      <c r="AF8" s="131"/>
    </row>
    <row r="9" spans="1:35" ht="14.5" customHeight="1" x14ac:dyDescent="0.35">
      <c r="B9" s="168"/>
      <c r="C9" s="104"/>
      <c r="D9" s="105"/>
      <c r="E9" s="41"/>
      <c r="F9" s="41"/>
      <c r="G9" s="106"/>
      <c r="J9" s="171"/>
      <c r="K9" s="104"/>
      <c r="L9" s="105"/>
      <c r="M9" s="41"/>
      <c r="N9" s="41"/>
      <c r="O9" s="106"/>
      <c r="R9" s="158"/>
      <c r="S9" s="104"/>
      <c r="T9" s="105"/>
      <c r="U9" s="41"/>
      <c r="V9" s="41"/>
      <c r="W9" s="106"/>
      <c r="Z9" s="116"/>
      <c r="AA9" s="146" t="s">
        <v>43</v>
      </c>
      <c r="AB9" s="147"/>
      <c r="AC9" s="148"/>
      <c r="AD9" s="14" t="s">
        <v>48</v>
      </c>
      <c r="AE9" s="13" t="s">
        <v>47</v>
      </c>
      <c r="AF9" s="13" t="s">
        <v>10</v>
      </c>
    </row>
    <row r="10" spans="1:35" ht="14.5" customHeight="1" x14ac:dyDescent="0.35">
      <c r="B10" s="168"/>
      <c r="F10" s="8" t="s">
        <v>13</v>
      </c>
      <c r="G10" s="9" t="e">
        <f>PRODUCT(H7,100)</f>
        <v>#DIV/0!</v>
      </c>
      <c r="J10" s="171"/>
      <c r="N10" s="8" t="s">
        <v>13</v>
      </c>
      <c r="O10" s="9" t="e">
        <f>PRODUCT(P7,100)</f>
        <v>#DIV/0!</v>
      </c>
      <c r="R10" s="158"/>
      <c r="V10" s="8" t="s">
        <v>13</v>
      </c>
      <c r="W10" s="9" t="e">
        <f>PRODUCT(X7,50)</f>
        <v>#DIV/0!</v>
      </c>
      <c r="Z10" s="116"/>
      <c r="AA10" s="122" t="s">
        <v>64</v>
      </c>
      <c r="AB10" s="122"/>
      <c r="AC10" s="123"/>
      <c r="AD10" s="46"/>
      <c r="AE10" s="46"/>
      <c r="AF10" s="130">
        <f>AD10+AE10</f>
        <v>0</v>
      </c>
      <c r="AG10" t="s">
        <v>11</v>
      </c>
    </row>
    <row r="11" spans="1:35" ht="15" thickBot="1" x14ac:dyDescent="0.4">
      <c r="B11" s="168"/>
      <c r="F11" s="8" t="s">
        <v>14</v>
      </c>
      <c r="G11" s="9" t="e">
        <f>PRODUCT(H7,95)</f>
        <v>#DIV/0!</v>
      </c>
      <c r="J11" s="171"/>
      <c r="N11" s="8" t="s">
        <v>14</v>
      </c>
      <c r="O11" s="9" t="e">
        <f>PRODUCT(P7,95)</f>
        <v>#DIV/0!</v>
      </c>
      <c r="R11" s="159"/>
      <c r="V11" s="8" t="s">
        <v>14</v>
      </c>
      <c r="W11" s="9" t="e">
        <f>PRODUCT(X7,47.5)</f>
        <v>#DIV/0!</v>
      </c>
      <c r="Z11" s="116"/>
      <c r="AA11" s="124"/>
      <c r="AB11" s="124"/>
      <c r="AC11" s="125"/>
      <c r="AD11" s="68"/>
      <c r="AE11" s="68"/>
      <c r="AF11" s="131"/>
      <c r="AG11" s="132" t="e">
        <f>AF10/AF12</f>
        <v>#DIV/0!</v>
      </c>
      <c r="AH11" s="8" t="s">
        <v>13</v>
      </c>
      <c r="AI11" s="9" t="e">
        <f>PRODUCT(AG11,25)</f>
        <v>#DIV/0!</v>
      </c>
    </row>
    <row r="12" spans="1:35" ht="14.5" customHeight="1" x14ac:dyDescent="0.35">
      <c r="B12" s="168"/>
      <c r="J12" s="171"/>
      <c r="Z12" s="116"/>
      <c r="AA12" s="136" t="s">
        <v>65</v>
      </c>
      <c r="AB12" s="136"/>
      <c r="AC12" s="137"/>
      <c r="AD12" s="46"/>
      <c r="AE12" s="58"/>
      <c r="AF12" s="130">
        <f>AD12</f>
        <v>0</v>
      </c>
      <c r="AG12" s="132"/>
      <c r="AH12" s="8" t="s">
        <v>14</v>
      </c>
      <c r="AI12" s="9" t="e">
        <f>PRODUCT(AG11,23.75)</f>
        <v>#DIV/0!</v>
      </c>
    </row>
    <row r="13" spans="1:35" ht="15" thickBot="1" x14ac:dyDescent="0.4">
      <c r="B13" s="168"/>
      <c r="J13" s="171"/>
      <c r="Z13" s="117"/>
      <c r="AA13" s="138"/>
      <c r="AB13" s="138"/>
      <c r="AC13" s="139"/>
      <c r="AD13" s="68"/>
      <c r="AE13" s="164"/>
      <c r="AF13" s="131"/>
    </row>
    <row r="14" spans="1:35" ht="14.5" customHeight="1" x14ac:dyDescent="0.35">
      <c r="B14" s="168"/>
      <c r="C14" s="162" t="s">
        <v>24</v>
      </c>
      <c r="D14" s="163"/>
      <c r="E14" s="135" t="s">
        <v>31</v>
      </c>
      <c r="F14" s="135" t="s">
        <v>32</v>
      </c>
      <c r="G14" s="135" t="s">
        <v>10</v>
      </c>
      <c r="J14" s="171"/>
      <c r="K14" s="162" t="s">
        <v>24</v>
      </c>
      <c r="L14" s="163"/>
      <c r="M14" s="135" t="s">
        <v>31</v>
      </c>
      <c r="N14" s="135" t="s">
        <v>32</v>
      </c>
      <c r="O14" s="135" t="s">
        <v>10</v>
      </c>
      <c r="R14" s="157" t="s">
        <v>33</v>
      </c>
      <c r="S14" s="160" t="s">
        <v>22</v>
      </c>
      <c r="T14" s="161"/>
      <c r="U14" s="135" t="s">
        <v>31</v>
      </c>
      <c r="V14" s="135" t="s">
        <v>32</v>
      </c>
      <c r="W14" s="135" t="s">
        <v>10</v>
      </c>
      <c r="AA14" s="154" t="s">
        <v>62</v>
      </c>
      <c r="AB14" s="155"/>
      <c r="AC14" s="155"/>
      <c r="AD14" s="155"/>
      <c r="AE14" s="156"/>
    </row>
    <row r="15" spans="1:35" ht="15" thickBot="1" x14ac:dyDescent="0.4">
      <c r="B15" s="168"/>
      <c r="C15" s="162"/>
      <c r="D15" s="163"/>
      <c r="E15" s="135"/>
      <c r="F15" s="135"/>
      <c r="G15" s="135"/>
      <c r="J15" s="171"/>
      <c r="K15" s="162"/>
      <c r="L15" s="163"/>
      <c r="M15" s="135"/>
      <c r="N15" s="135"/>
      <c r="O15" s="135"/>
      <c r="R15" s="158"/>
      <c r="S15" s="160"/>
      <c r="T15" s="161"/>
      <c r="U15" s="135"/>
      <c r="V15" s="135"/>
      <c r="W15" s="135"/>
    </row>
    <row r="16" spans="1:35" ht="14.5" customHeight="1" x14ac:dyDescent="0.35">
      <c r="B16" s="168"/>
      <c r="C16" s="107" t="s">
        <v>35</v>
      </c>
      <c r="D16" s="108"/>
      <c r="E16" s="41"/>
      <c r="F16" s="41"/>
      <c r="G16" s="106">
        <f>SUM(E16:F17)</f>
        <v>0</v>
      </c>
      <c r="H16" t="s">
        <v>11</v>
      </c>
      <c r="J16" s="171"/>
      <c r="K16" s="107" t="s">
        <v>35</v>
      </c>
      <c r="L16" s="108"/>
      <c r="M16" s="41"/>
      <c r="N16" s="41"/>
      <c r="O16" s="106">
        <f>SUM(M16:N17)</f>
        <v>0</v>
      </c>
      <c r="P16" t="s">
        <v>11</v>
      </c>
      <c r="R16" s="158"/>
      <c r="S16" s="107" t="s">
        <v>34</v>
      </c>
      <c r="T16" s="108"/>
      <c r="U16" s="41"/>
      <c r="V16" s="41"/>
      <c r="W16" s="106">
        <f>SUM(U16:V17)</f>
        <v>0</v>
      </c>
      <c r="X16" t="s">
        <v>11</v>
      </c>
      <c r="Z16" s="115" t="s">
        <v>49</v>
      </c>
      <c r="AA16" s="146" t="s">
        <v>50</v>
      </c>
      <c r="AB16" s="147"/>
      <c r="AC16" s="151"/>
      <c r="AD16" s="152" t="s">
        <v>48</v>
      </c>
      <c r="AE16" s="153"/>
      <c r="AF16" s="13" t="s">
        <v>10</v>
      </c>
    </row>
    <row r="17" spans="2:35" ht="14.5" customHeight="1" x14ac:dyDescent="0.35">
      <c r="B17" s="168"/>
      <c r="C17" s="107"/>
      <c r="D17" s="108"/>
      <c r="E17" s="41"/>
      <c r="F17" s="41"/>
      <c r="G17" s="106"/>
      <c r="H17" s="103" t="e">
        <f>G16/G18</f>
        <v>#DIV/0!</v>
      </c>
      <c r="J17" s="171"/>
      <c r="K17" s="107"/>
      <c r="L17" s="108"/>
      <c r="M17" s="41"/>
      <c r="N17" s="41"/>
      <c r="O17" s="106"/>
      <c r="P17" s="103" t="e">
        <f>O16/O18</f>
        <v>#DIV/0!</v>
      </c>
      <c r="R17" s="158"/>
      <c r="S17" s="107"/>
      <c r="T17" s="108"/>
      <c r="U17" s="41"/>
      <c r="V17" s="41"/>
      <c r="W17" s="106"/>
      <c r="X17" s="103" t="e">
        <f>W16/W18</f>
        <v>#DIV/0!</v>
      </c>
      <c r="Z17" s="116"/>
      <c r="AA17" s="122" t="s">
        <v>63</v>
      </c>
      <c r="AB17" s="122"/>
      <c r="AC17" s="123"/>
      <c r="AD17" s="126"/>
      <c r="AE17" s="127"/>
      <c r="AF17" s="130">
        <f>AD17+AE17</f>
        <v>0</v>
      </c>
      <c r="AG17" t="s">
        <v>11</v>
      </c>
    </row>
    <row r="18" spans="2:35" ht="14.5" customHeight="1" x14ac:dyDescent="0.35">
      <c r="B18" s="168"/>
      <c r="C18" s="104" t="s">
        <v>23</v>
      </c>
      <c r="D18" s="105"/>
      <c r="E18" s="41"/>
      <c r="F18" s="41"/>
      <c r="G18" s="106">
        <f>SUM(E18:F19)</f>
        <v>0</v>
      </c>
      <c r="H18" s="103"/>
      <c r="J18" s="171"/>
      <c r="K18" s="104" t="s">
        <v>23</v>
      </c>
      <c r="L18" s="105"/>
      <c r="M18" s="41"/>
      <c r="N18" s="41"/>
      <c r="O18" s="106">
        <f>SUM(M18:N19)</f>
        <v>0</v>
      </c>
      <c r="P18" s="103"/>
      <c r="R18" s="158"/>
      <c r="S18" s="104" t="s">
        <v>12</v>
      </c>
      <c r="T18" s="105"/>
      <c r="U18" s="41"/>
      <c r="V18" s="41"/>
      <c r="W18" s="106">
        <f>SUM(U18:V19)</f>
        <v>0</v>
      </c>
      <c r="X18" s="103"/>
      <c r="Z18" s="116"/>
      <c r="AA18" s="124"/>
      <c r="AB18" s="124"/>
      <c r="AC18" s="125"/>
      <c r="AD18" s="128"/>
      <c r="AE18" s="129"/>
      <c r="AF18" s="131"/>
      <c r="AG18" s="144" t="e">
        <f>AF17/AF19</f>
        <v>#DIV/0!</v>
      </c>
      <c r="AH18" s="8" t="s">
        <v>13</v>
      </c>
      <c r="AI18" s="9" t="e">
        <f>PRODUCT(AG18,25)</f>
        <v>#DIV/0!</v>
      </c>
    </row>
    <row r="19" spans="2:35" ht="14.5" customHeight="1" x14ac:dyDescent="0.35">
      <c r="B19" s="168"/>
      <c r="C19" s="104"/>
      <c r="D19" s="105"/>
      <c r="E19" s="41"/>
      <c r="F19" s="41"/>
      <c r="G19" s="106"/>
      <c r="J19" s="171"/>
      <c r="K19" s="104"/>
      <c r="L19" s="105"/>
      <c r="M19" s="41"/>
      <c r="N19" s="41"/>
      <c r="O19" s="106"/>
      <c r="R19" s="158"/>
      <c r="S19" s="104"/>
      <c r="T19" s="105"/>
      <c r="U19" s="41"/>
      <c r="V19" s="41"/>
      <c r="W19" s="106"/>
      <c r="Z19" s="116"/>
      <c r="AA19" s="136" t="s">
        <v>60</v>
      </c>
      <c r="AB19" s="136"/>
      <c r="AC19" s="137"/>
      <c r="AD19" s="126"/>
      <c r="AE19" s="127"/>
      <c r="AF19" s="130">
        <f>AD19</f>
        <v>0</v>
      </c>
      <c r="AG19" s="145"/>
      <c r="AH19" s="8" t="s">
        <v>14</v>
      </c>
      <c r="AI19" s="9" t="e">
        <f>PRODUCT(AG18,23.75)</f>
        <v>#DIV/0!</v>
      </c>
    </row>
    <row r="20" spans="2:35" x14ac:dyDescent="0.35">
      <c r="B20" s="168"/>
      <c r="F20" s="8" t="s">
        <v>13</v>
      </c>
      <c r="G20" s="9" t="e">
        <f>PRODUCT(H17,100)</f>
        <v>#DIV/0!</v>
      </c>
      <c r="J20" s="171"/>
      <c r="N20" s="8" t="s">
        <v>13</v>
      </c>
      <c r="O20" s="9" t="e">
        <f>PRODUCT(P17,100)</f>
        <v>#DIV/0!</v>
      </c>
      <c r="R20" s="158"/>
      <c r="V20" s="8" t="s">
        <v>13</v>
      </c>
      <c r="W20" s="9" t="e">
        <f>PRODUCT(X17,50)</f>
        <v>#DIV/0!</v>
      </c>
      <c r="Z20" s="116"/>
      <c r="AA20" s="138"/>
      <c r="AB20" s="138"/>
      <c r="AC20" s="139"/>
      <c r="AD20" s="128"/>
      <c r="AE20" s="129"/>
      <c r="AF20" s="131"/>
    </row>
    <row r="21" spans="2:35" ht="14.5" customHeight="1" thickBot="1" x14ac:dyDescent="0.4">
      <c r="B21" s="168"/>
      <c r="F21" s="8" t="s">
        <v>14</v>
      </c>
      <c r="G21" s="9" t="e">
        <f>PRODUCT(H17,95)</f>
        <v>#DIV/0!</v>
      </c>
      <c r="J21" s="171"/>
      <c r="N21" s="8" t="s">
        <v>14</v>
      </c>
      <c r="O21" s="9" t="e">
        <f>PRODUCT(P17,95)</f>
        <v>#DIV/0!</v>
      </c>
      <c r="R21" s="159"/>
      <c r="V21" s="8" t="s">
        <v>14</v>
      </c>
      <c r="W21" s="9" t="e">
        <f>PRODUCT(X17,47.5)</f>
        <v>#DIV/0!</v>
      </c>
      <c r="Z21" s="116"/>
      <c r="AA21" s="146" t="s">
        <v>51</v>
      </c>
      <c r="AB21" s="147"/>
      <c r="AC21" s="148"/>
      <c r="AD21" s="149" t="s">
        <v>48</v>
      </c>
      <c r="AE21" s="150"/>
      <c r="AF21" s="13" t="s">
        <v>10</v>
      </c>
    </row>
    <row r="22" spans="2:35" ht="14.5" customHeight="1" x14ac:dyDescent="0.35">
      <c r="B22" s="168"/>
      <c r="J22" s="171"/>
      <c r="Z22" s="116"/>
      <c r="AA22" s="122" t="s">
        <v>66</v>
      </c>
      <c r="AB22" s="122"/>
      <c r="AC22" s="123"/>
      <c r="AD22" s="126"/>
      <c r="AE22" s="127"/>
      <c r="AF22" s="130">
        <f>AD22+AE22</f>
        <v>0</v>
      </c>
      <c r="AG22" t="s">
        <v>11</v>
      </c>
    </row>
    <row r="23" spans="2:35" ht="15" thickBot="1" x14ac:dyDescent="0.4">
      <c r="B23" s="168"/>
      <c r="J23" s="171"/>
      <c r="Z23" s="116"/>
      <c r="AA23" s="124"/>
      <c r="AB23" s="124"/>
      <c r="AC23" s="125"/>
      <c r="AD23" s="128"/>
      <c r="AE23" s="129"/>
      <c r="AF23" s="131"/>
      <c r="AG23" s="132" t="e">
        <f>AF22/AF24</f>
        <v>#DIV/0!</v>
      </c>
      <c r="AH23" s="8" t="s">
        <v>13</v>
      </c>
      <c r="AI23" s="9" t="e">
        <f>PRODUCT(AG23,25)</f>
        <v>#DIV/0!</v>
      </c>
    </row>
    <row r="24" spans="2:35" ht="14.5" customHeight="1" x14ac:dyDescent="0.35">
      <c r="B24" s="168"/>
      <c r="C24" s="133" t="s">
        <v>25</v>
      </c>
      <c r="D24" s="134"/>
      <c r="E24" s="135" t="s">
        <v>31</v>
      </c>
      <c r="F24" s="135" t="s">
        <v>32</v>
      </c>
      <c r="G24" s="135" t="s">
        <v>10</v>
      </c>
      <c r="J24" s="171"/>
      <c r="K24" s="133" t="s">
        <v>25</v>
      </c>
      <c r="L24" s="134"/>
      <c r="M24" s="135" t="s">
        <v>31</v>
      </c>
      <c r="N24" s="135" t="s">
        <v>32</v>
      </c>
      <c r="O24" s="135" t="s">
        <v>10</v>
      </c>
      <c r="R24" s="15"/>
      <c r="T24" s="115" t="s">
        <v>39</v>
      </c>
      <c r="U24" s="118" t="s">
        <v>41</v>
      </c>
      <c r="V24" s="119"/>
      <c r="Z24" s="116"/>
      <c r="AA24" s="136" t="s">
        <v>60</v>
      </c>
      <c r="AB24" s="136"/>
      <c r="AC24" s="137"/>
      <c r="AD24" s="140">
        <f>AD19</f>
        <v>0</v>
      </c>
      <c r="AE24" s="141"/>
      <c r="AF24" s="130">
        <f>SUM(AD24)</f>
        <v>0</v>
      </c>
      <c r="AG24" s="132"/>
      <c r="AH24" s="8" t="s">
        <v>14</v>
      </c>
      <c r="AI24" s="9" t="e">
        <f>PRODUCT(AG23,23.75)</f>
        <v>#DIV/0!</v>
      </c>
    </row>
    <row r="25" spans="2:35" ht="15" thickBot="1" x14ac:dyDescent="0.4">
      <c r="B25" s="168"/>
      <c r="C25" s="133"/>
      <c r="D25" s="134"/>
      <c r="E25" s="135"/>
      <c r="F25" s="135"/>
      <c r="G25" s="135"/>
      <c r="J25" s="171"/>
      <c r="K25" s="133"/>
      <c r="L25" s="134"/>
      <c r="M25" s="135"/>
      <c r="N25" s="135"/>
      <c r="O25" s="135"/>
      <c r="R25" s="15"/>
      <c r="T25" s="116"/>
      <c r="U25" s="120"/>
      <c r="V25" s="121"/>
      <c r="Z25" s="117"/>
      <c r="AA25" s="138"/>
      <c r="AB25" s="138"/>
      <c r="AC25" s="139"/>
      <c r="AD25" s="142"/>
      <c r="AE25" s="143"/>
      <c r="AF25" s="131"/>
    </row>
    <row r="26" spans="2:35" ht="14.5" customHeight="1" x14ac:dyDescent="0.35">
      <c r="B26" s="168"/>
      <c r="C26" s="107" t="s">
        <v>36</v>
      </c>
      <c r="D26" s="108"/>
      <c r="E26" s="41"/>
      <c r="F26" s="41"/>
      <c r="G26" s="106">
        <f>SUM(E26:F27)</f>
        <v>0</v>
      </c>
      <c r="H26" t="s">
        <v>11</v>
      </c>
      <c r="J26" s="171"/>
      <c r="K26" s="107" t="s">
        <v>36</v>
      </c>
      <c r="L26" s="108"/>
      <c r="M26" s="41"/>
      <c r="N26" s="41"/>
      <c r="O26" s="106">
        <f>SUM(M26:N27)</f>
        <v>0</v>
      </c>
      <c r="P26" t="s">
        <v>11</v>
      </c>
      <c r="R26" s="15"/>
      <c r="T26" s="116"/>
      <c r="U26" s="109"/>
      <c r="V26" s="110"/>
    </row>
    <row r="27" spans="2:35" ht="15" thickBot="1" x14ac:dyDescent="0.4">
      <c r="B27" s="168"/>
      <c r="C27" s="107"/>
      <c r="D27" s="108"/>
      <c r="E27" s="41"/>
      <c r="F27" s="41"/>
      <c r="G27" s="106"/>
      <c r="H27" s="103" t="e">
        <f>G26/G28</f>
        <v>#DIV/0!</v>
      </c>
      <c r="J27" s="171"/>
      <c r="K27" s="107"/>
      <c r="L27" s="108"/>
      <c r="M27" s="41"/>
      <c r="N27" s="41"/>
      <c r="O27" s="106"/>
      <c r="P27" s="103" t="e">
        <f>O26/O28</f>
        <v>#DIV/0!</v>
      </c>
      <c r="R27" s="15"/>
      <c r="T27" s="116"/>
      <c r="U27" s="111"/>
      <c r="V27" s="112"/>
    </row>
    <row r="28" spans="2:35" ht="14.5" customHeight="1" x14ac:dyDescent="0.35">
      <c r="B28" s="168"/>
      <c r="C28" s="104" t="s">
        <v>29</v>
      </c>
      <c r="D28" s="105"/>
      <c r="E28" s="41"/>
      <c r="F28" s="41"/>
      <c r="G28" s="106">
        <f>SUM(E28:F29)</f>
        <v>0</v>
      </c>
      <c r="H28" s="103"/>
      <c r="J28" s="171"/>
      <c r="K28" s="104" t="s">
        <v>29</v>
      </c>
      <c r="L28" s="105"/>
      <c r="M28" s="41"/>
      <c r="N28" s="41"/>
      <c r="O28" s="106">
        <f>SUM(M28:N29)</f>
        <v>0</v>
      </c>
      <c r="P28" s="103"/>
      <c r="R28" s="15"/>
      <c r="T28" s="116"/>
      <c r="U28" s="111"/>
      <c r="V28" s="112"/>
      <c r="Y28" s="77" t="s">
        <v>58</v>
      </c>
      <c r="Z28" s="80" t="s">
        <v>17</v>
      </c>
      <c r="AA28" s="81"/>
      <c r="AB28" s="18" t="s">
        <v>18</v>
      </c>
      <c r="AC28" s="18" t="s">
        <v>19</v>
      </c>
      <c r="AD28" s="18" t="s">
        <v>20</v>
      </c>
      <c r="AE28" s="18" t="s">
        <v>40</v>
      </c>
      <c r="AF28" s="18" t="s">
        <v>54</v>
      </c>
      <c r="AG28" s="18" t="s">
        <v>52</v>
      </c>
      <c r="AH28" s="82" t="s">
        <v>57</v>
      </c>
      <c r="AI28" s="82"/>
    </row>
    <row r="29" spans="2:35" ht="14.5" customHeight="1" thickBot="1" x14ac:dyDescent="0.4">
      <c r="B29" s="168"/>
      <c r="C29" s="104"/>
      <c r="D29" s="105"/>
      <c r="E29" s="41"/>
      <c r="F29" s="41"/>
      <c r="G29" s="106"/>
      <c r="J29" s="171"/>
      <c r="K29" s="104"/>
      <c r="L29" s="105"/>
      <c r="M29" s="41"/>
      <c r="N29" s="41"/>
      <c r="O29" s="106"/>
      <c r="R29" s="15"/>
      <c r="T29" s="117"/>
      <c r="U29" s="113"/>
      <c r="V29" s="114"/>
      <c r="Y29" s="78"/>
      <c r="Z29" s="89" t="s">
        <v>22</v>
      </c>
      <c r="AA29" s="90"/>
      <c r="AB29" s="17" t="e">
        <f>G10</f>
        <v>#DIV/0!</v>
      </c>
      <c r="AC29" s="17" t="e">
        <f>O10</f>
        <v>#DIV/0!</v>
      </c>
      <c r="AD29" s="17" t="e">
        <f>W10</f>
        <v>#DIV/0!</v>
      </c>
      <c r="AE29" s="17">
        <f>V30</f>
        <v>2</v>
      </c>
      <c r="AF29" s="17" t="e">
        <f>AI11</f>
        <v>#DIV/0!</v>
      </c>
      <c r="AG29" s="17" t="e">
        <f>AI18</f>
        <v>#DIV/0!</v>
      </c>
      <c r="AH29" s="91" t="e">
        <f>SUM(AB29,AB30,AB31,AC29,AC30,AC31,AD29,AD31,AE29,AF29,AF31,AG29,AG31)</f>
        <v>#DIV/0!</v>
      </c>
      <c r="AI29" s="92"/>
    </row>
    <row r="30" spans="2:35" ht="14.5" customHeight="1" x14ac:dyDescent="0.35">
      <c r="B30" s="168"/>
      <c r="F30" s="8" t="s">
        <v>13</v>
      </c>
      <c r="G30" s="9" t="e">
        <f>PRODUCT(H27,100)</f>
        <v>#DIV/0!</v>
      </c>
      <c r="J30" s="171"/>
      <c r="N30" s="8" t="s">
        <v>13</v>
      </c>
      <c r="O30" s="9" t="e">
        <f>PRODUCT(P27,100)</f>
        <v>#DIV/0!</v>
      </c>
      <c r="U30" s="8" t="s">
        <v>13</v>
      </c>
      <c r="V30" s="9">
        <f>PRODUCT(U26,2)</f>
        <v>2</v>
      </c>
      <c r="Y30" s="78"/>
      <c r="Z30" s="97" t="s">
        <v>24</v>
      </c>
      <c r="AA30" s="98"/>
      <c r="AB30" s="17" t="e">
        <f>G20</f>
        <v>#DIV/0!</v>
      </c>
      <c r="AC30" s="17" t="e">
        <f>O20</f>
        <v>#DIV/0!</v>
      </c>
      <c r="AD30" s="18" t="s">
        <v>33</v>
      </c>
      <c r="AE30" s="101"/>
      <c r="AF30" s="18" t="s">
        <v>55</v>
      </c>
      <c r="AG30" s="18" t="s">
        <v>53</v>
      </c>
      <c r="AH30" s="93"/>
      <c r="AI30" s="94"/>
    </row>
    <row r="31" spans="2:35" ht="14.5" customHeight="1" thickBot="1" x14ac:dyDescent="0.4">
      <c r="B31" s="169"/>
      <c r="F31" s="8" t="s">
        <v>14</v>
      </c>
      <c r="G31" s="9" t="e">
        <f>PRODUCT(H27,95)</f>
        <v>#DIV/0!</v>
      </c>
      <c r="J31" s="172"/>
      <c r="N31" s="8" t="s">
        <v>14</v>
      </c>
      <c r="O31" s="9" t="e">
        <f>PRODUCT(P27,95)</f>
        <v>#DIV/0!</v>
      </c>
      <c r="U31" s="8" t="s">
        <v>14</v>
      </c>
      <c r="V31" s="9">
        <f>PRODUCT(U26,1.9)</f>
        <v>1.9</v>
      </c>
      <c r="Y31" s="78"/>
      <c r="Z31" s="99" t="s">
        <v>56</v>
      </c>
      <c r="AA31" s="100"/>
      <c r="AB31" s="17" t="e">
        <f>G30</f>
        <v>#DIV/0!</v>
      </c>
      <c r="AC31" s="17" t="e">
        <f>O30</f>
        <v>#DIV/0!</v>
      </c>
      <c r="AD31" s="17" t="e">
        <f>W20</f>
        <v>#DIV/0!</v>
      </c>
      <c r="AE31" s="102"/>
      <c r="AF31" s="17" t="e">
        <f>AI6</f>
        <v>#DIV/0!</v>
      </c>
      <c r="AG31" s="17" t="e">
        <f>AI23</f>
        <v>#DIV/0!</v>
      </c>
      <c r="AH31" s="95"/>
      <c r="AI31" s="96"/>
    </row>
    <row r="32" spans="2:35" x14ac:dyDescent="0.35">
      <c r="Y32" s="78"/>
      <c r="Z32" s="21"/>
      <c r="AA32" s="21"/>
    </row>
    <row r="33" spans="1:35" ht="15" customHeight="1" thickBot="1" x14ac:dyDescent="0.4">
      <c r="Y33" s="78"/>
      <c r="Z33" s="80" t="s">
        <v>28</v>
      </c>
      <c r="AA33" s="81"/>
      <c r="AB33" s="18" t="s">
        <v>18</v>
      </c>
      <c r="AC33" s="18" t="s">
        <v>19</v>
      </c>
      <c r="AD33" s="18" t="s">
        <v>20</v>
      </c>
      <c r="AE33" s="18" t="s">
        <v>40</v>
      </c>
      <c r="AF33" s="18" t="s">
        <v>54</v>
      </c>
      <c r="AG33" s="18" t="s">
        <v>52</v>
      </c>
      <c r="AH33" s="82" t="s">
        <v>57</v>
      </c>
      <c r="AI33" s="82"/>
    </row>
    <row r="34" spans="1:35" x14ac:dyDescent="0.35">
      <c r="A34" s="83" t="s">
        <v>59</v>
      </c>
      <c r="B34" s="84"/>
      <c r="C34" s="84"/>
      <c r="D34" s="84"/>
      <c r="E34" s="84"/>
      <c r="F34" s="84"/>
      <c r="G34" s="84"/>
      <c r="H34" s="84"/>
      <c r="I34" s="84"/>
      <c r="J34" s="84"/>
      <c r="K34" s="84"/>
      <c r="L34" s="84"/>
      <c r="M34" s="84"/>
      <c r="N34" s="84"/>
      <c r="O34" s="84"/>
      <c r="P34" s="84"/>
      <c r="Q34" s="84"/>
      <c r="R34" s="84"/>
      <c r="S34" s="84"/>
      <c r="T34" s="84"/>
      <c r="U34" s="84"/>
      <c r="V34" s="84"/>
      <c r="W34" s="85"/>
      <c r="Y34" s="78"/>
      <c r="Z34" s="89" t="s">
        <v>22</v>
      </c>
      <c r="AA34" s="90"/>
      <c r="AB34" s="17" t="e">
        <f>G11</f>
        <v>#DIV/0!</v>
      </c>
      <c r="AC34" s="17" t="e">
        <f>O11</f>
        <v>#DIV/0!</v>
      </c>
      <c r="AD34" s="17" t="e">
        <f>W11</f>
        <v>#DIV/0!</v>
      </c>
      <c r="AE34" s="17">
        <f>V31</f>
        <v>1.9</v>
      </c>
      <c r="AF34" s="17" t="e">
        <f>AI12</f>
        <v>#DIV/0!</v>
      </c>
      <c r="AG34" s="17" t="e">
        <f>AI19</f>
        <v>#DIV/0!</v>
      </c>
      <c r="AH34" s="91" t="e">
        <f>SUM(AB34,AB35,AB36,AC34,AC35,AC36,AD34,AD36,AE36,AE34,AF34,AF36,AG34,AG36)</f>
        <v>#DIV/0!</v>
      </c>
      <c r="AI34" s="92"/>
    </row>
    <row r="35" spans="1:35" ht="15" thickBot="1" x14ac:dyDescent="0.4">
      <c r="A35" s="86"/>
      <c r="B35" s="87"/>
      <c r="C35" s="87"/>
      <c r="D35" s="87"/>
      <c r="E35" s="87"/>
      <c r="F35" s="87"/>
      <c r="G35" s="87"/>
      <c r="H35" s="87"/>
      <c r="I35" s="87"/>
      <c r="J35" s="87"/>
      <c r="K35" s="87"/>
      <c r="L35" s="87"/>
      <c r="M35" s="87"/>
      <c r="N35" s="87"/>
      <c r="O35" s="87"/>
      <c r="P35" s="87"/>
      <c r="Q35" s="87"/>
      <c r="R35" s="87"/>
      <c r="S35" s="87"/>
      <c r="T35" s="87"/>
      <c r="U35" s="87"/>
      <c r="V35" s="87"/>
      <c r="W35" s="88"/>
      <c r="Y35" s="78"/>
      <c r="Z35" s="97" t="s">
        <v>24</v>
      </c>
      <c r="AA35" s="98"/>
      <c r="AB35" s="17" t="e">
        <f>G21</f>
        <v>#DIV/0!</v>
      </c>
      <c r="AC35" s="17" t="e">
        <f>O21</f>
        <v>#DIV/0!</v>
      </c>
      <c r="AD35" s="18" t="s">
        <v>33</v>
      </c>
      <c r="AE35" s="18" t="s">
        <v>21</v>
      </c>
      <c r="AF35" s="18" t="s">
        <v>55</v>
      </c>
      <c r="AG35" s="18" t="s">
        <v>53</v>
      </c>
      <c r="AH35" s="93"/>
      <c r="AI35" s="94"/>
    </row>
    <row r="36" spans="1:35" ht="14.5" customHeight="1" thickBot="1" x14ac:dyDescent="0.4">
      <c r="Y36" s="79"/>
      <c r="Z36" s="99" t="s">
        <v>56</v>
      </c>
      <c r="AA36" s="100"/>
      <c r="AB36" s="17" t="e">
        <f>G31</f>
        <v>#DIV/0!</v>
      </c>
      <c r="AC36" s="17" t="e">
        <f>O31</f>
        <v>#DIV/0!</v>
      </c>
      <c r="AD36" s="17" t="e">
        <f>W21</f>
        <v>#DIV/0!</v>
      </c>
      <c r="AE36" s="16"/>
      <c r="AF36" s="17" t="e">
        <f>AI7</f>
        <v>#DIV/0!</v>
      </c>
      <c r="AG36" s="17" t="e">
        <f>AI24</f>
        <v>#DIV/0!</v>
      </c>
      <c r="AH36" s="95"/>
      <c r="AI36" s="96"/>
    </row>
  </sheetData>
  <mergeCells count="168">
    <mergeCell ref="W8:W9"/>
    <mergeCell ref="L1:X2"/>
    <mergeCell ref="B4:B31"/>
    <mergeCell ref="C4:D5"/>
    <mergeCell ref="E4:E5"/>
    <mergeCell ref="F4:F5"/>
    <mergeCell ref="G4:G5"/>
    <mergeCell ref="J4:J31"/>
    <mergeCell ref="K4:L5"/>
    <mergeCell ref="M4:M5"/>
    <mergeCell ref="N4:N5"/>
    <mergeCell ref="F6:F7"/>
    <mergeCell ref="G6:G7"/>
    <mergeCell ref="K6:L7"/>
    <mergeCell ref="M6:M7"/>
    <mergeCell ref="C8:D9"/>
    <mergeCell ref="E8:E9"/>
    <mergeCell ref="F8:F9"/>
    <mergeCell ref="G8:G9"/>
    <mergeCell ref="K8:L9"/>
    <mergeCell ref="M8:M9"/>
    <mergeCell ref="C6:D7"/>
    <mergeCell ref="E6:E7"/>
    <mergeCell ref="F14:F15"/>
    <mergeCell ref="AG18:AG19"/>
    <mergeCell ref="AA19:AC20"/>
    <mergeCell ref="AD19:AE20"/>
    <mergeCell ref="AF19:AF20"/>
    <mergeCell ref="AG6:AG7"/>
    <mergeCell ref="H7:H8"/>
    <mergeCell ref="P7:P8"/>
    <mergeCell ref="X7:X8"/>
    <mergeCell ref="AA7:AC8"/>
    <mergeCell ref="AD7:AD8"/>
    <mergeCell ref="AF7:AF8"/>
    <mergeCell ref="N8:N9"/>
    <mergeCell ref="O8:O9"/>
    <mergeCell ref="S8:T9"/>
    <mergeCell ref="N6:N7"/>
    <mergeCell ref="O6:O7"/>
    <mergeCell ref="S6:T7"/>
    <mergeCell ref="U6:U7"/>
    <mergeCell ref="V6:V7"/>
    <mergeCell ref="W6:W7"/>
    <mergeCell ref="AF5:AF6"/>
    <mergeCell ref="AA9:AC9"/>
    <mergeCell ref="AA10:AC11"/>
    <mergeCell ref="AD10:AD11"/>
    <mergeCell ref="AA17:AC18"/>
    <mergeCell ref="AD17:AE18"/>
    <mergeCell ref="U18:U19"/>
    <mergeCell ref="W14:W15"/>
    <mergeCell ref="N14:N15"/>
    <mergeCell ref="O14:O15"/>
    <mergeCell ref="U14:U15"/>
    <mergeCell ref="V14:V15"/>
    <mergeCell ref="U16:U17"/>
    <mergeCell ref="V16:V17"/>
    <mergeCell ref="V18:V19"/>
    <mergeCell ref="W18:W19"/>
    <mergeCell ref="AA14:AE14"/>
    <mergeCell ref="C14:D15"/>
    <mergeCell ref="E14:E15"/>
    <mergeCell ref="K14:L15"/>
    <mergeCell ref="M14:M15"/>
    <mergeCell ref="AF10:AF11"/>
    <mergeCell ref="AG11:AG12"/>
    <mergeCell ref="AA12:AC13"/>
    <mergeCell ref="AD12:AD13"/>
    <mergeCell ref="AE12:AE13"/>
    <mergeCell ref="AF12:AF13"/>
    <mergeCell ref="AE10:AE11"/>
    <mergeCell ref="Z4:Z13"/>
    <mergeCell ref="AA4:AC4"/>
    <mergeCell ref="AA5:AC6"/>
    <mergeCell ref="AD5:AD6"/>
    <mergeCell ref="AE5:AE6"/>
    <mergeCell ref="O4:O5"/>
    <mergeCell ref="R4:R11"/>
    <mergeCell ref="S4:T5"/>
    <mergeCell ref="U4:U5"/>
    <mergeCell ref="V4:V5"/>
    <mergeCell ref="W4:W5"/>
    <mergeCell ref="U8:U9"/>
    <mergeCell ref="V8:V9"/>
    <mergeCell ref="E16:E17"/>
    <mergeCell ref="F16:F17"/>
    <mergeCell ref="G16:G17"/>
    <mergeCell ref="K16:L17"/>
    <mergeCell ref="M16:M17"/>
    <mergeCell ref="N16:N17"/>
    <mergeCell ref="O16:O17"/>
    <mergeCell ref="S16:T17"/>
    <mergeCell ref="R14:R21"/>
    <mergeCell ref="S14:T15"/>
    <mergeCell ref="G14:G15"/>
    <mergeCell ref="Y28:Y36"/>
    <mergeCell ref="AA21:AC21"/>
    <mergeCell ref="AD21:AE21"/>
    <mergeCell ref="AF17:AF18"/>
    <mergeCell ref="C18:D19"/>
    <mergeCell ref="E18:E19"/>
    <mergeCell ref="F18:F19"/>
    <mergeCell ref="G18:G19"/>
    <mergeCell ref="K18:L19"/>
    <mergeCell ref="M18:M19"/>
    <mergeCell ref="N18:N19"/>
    <mergeCell ref="O18:O19"/>
    <mergeCell ref="S18:T19"/>
    <mergeCell ref="W16:W17"/>
    <mergeCell ref="Z16:Z25"/>
    <mergeCell ref="AA16:AC16"/>
    <mergeCell ref="AD16:AE16"/>
    <mergeCell ref="H17:H18"/>
    <mergeCell ref="P17:P18"/>
    <mergeCell ref="X17:X18"/>
    <mergeCell ref="AA22:AC23"/>
    <mergeCell ref="AD22:AE23"/>
    <mergeCell ref="AF22:AF23"/>
    <mergeCell ref="C16:D17"/>
    <mergeCell ref="O28:O29"/>
    <mergeCell ref="AG23:AG24"/>
    <mergeCell ref="C24:D25"/>
    <mergeCell ref="E24:E25"/>
    <mergeCell ref="F24:F25"/>
    <mergeCell ref="G24:G25"/>
    <mergeCell ref="K24:L25"/>
    <mergeCell ref="M24:M25"/>
    <mergeCell ref="AF24:AF25"/>
    <mergeCell ref="C26:D27"/>
    <mergeCell ref="E26:E27"/>
    <mergeCell ref="F26:F27"/>
    <mergeCell ref="G26:G27"/>
    <mergeCell ref="K26:L27"/>
    <mergeCell ref="M26:M27"/>
    <mergeCell ref="N26:N27"/>
    <mergeCell ref="O26:O27"/>
    <mergeCell ref="U26:V29"/>
    <mergeCell ref="N24:N25"/>
    <mergeCell ref="O24:O25"/>
    <mergeCell ref="T24:T29"/>
    <mergeCell ref="U24:V25"/>
    <mergeCell ref="AA24:AC25"/>
    <mergeCell ref="AD24:AE25"/>
    <mergeCell ref="AE7:AE8"/>
    <mergeCell ref="AE30:AE31"/>
    <mergeCell ref="Z28:AA28"/>
    <mergeCell ref="Z34:AA34"/>
    <mergeCell ref="AH34:AI36"/>
    <mergeCell ref="Z35:AA35"/>
    <mergeCell ref="Z36:AA36"/>
    <mergeCell ref="A34:W35"/>
    <mergeCell ref="AH28:AI28"/>
    <mergeCell ref="Z29:AA29"/>
    <mergeCell ref="AH29:AI31"/>
    <mergeCell ref="Z30:AA30"/>
    <mergeCell ref="Z31:AA31"/>
    <mergeCell ref="Z33:AA33"/>
    <mergeCell ref="AH33:AI33"/>
    <mergeCell ref="H27:H28"/>
    <mergeCell ref="P27:P28"/>
    <mergeCell ref="C28:D29"/>
    <mergeCell ref="E28:E29"/>
    <mergeCell ref="F28:F29"/>
    <mergeCell ref="G28:G29"/>
    <mergeCell ref="K28:L29"/>
    <mergeCell ref="M28:M29"/>
    <mergeCell ref="N28:N2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DB612-1E9D-4DCE-93EB-512477C57043}">
  <dimension ref="B2:J12"/>
  <sheetViews>
    <sheetView tabSelected="1" workbookViewId="0">
      <selection activeCell="I16" sqref="I16"/>
    </sheetView>
  </sheetViews>
  <sheetFormatPr defaultRowHeight="14.5" x14ac:dyDescent="0.35"/>
  <cols>
    <col min="9" max="10" width="11.36328125" bestFit="1" customWidth="1"/>
  </cols>
  <sheetData>
    <row r="2" spans="2:10" x14ac:dyDescent="0.35">
      <c r="B2" s="176" t="s">
        <v>68</v>
      </c>
      <c r="C2" s="177"/>
      <c r="D2" s="184">
        <v>215</v>
      </c>
      <c r="G2" s="201" t="s">
        <v>71</v>
      </c>
      <c r="H2" s="202"/>
      <c r="I2" s="196">
        <f>D2/E3</f>
        <v>0.32874617737003059</v>
      </c>
      <c r="J2" s="186">
        <f>PRODUCT(I2,100)</f>
        <v>32.874617737003057</v>
      </c>
    </row>
    <row r="3" spans="2:10" x14ac:dyDescent="0.35">
      <c r="B3" s="178"/>
      <c r="C3" s="179"/>
      <c r="D3" s="185"/>
      <c r="E3" s="186">
        <f>SUM(D2,D4)</f>
        <v>654</v>
      </c>
      <c r="G3" s="203"/>
      <c r="H3" s="204"/>
      <c r="I3" s="196"/>
      <c r="J3" s="187"/>
    </row>
    <row r="4" spans="2:10" x14ac:dyDescent="0.35">
      <c r="B4" s="180" t="s">
        <v>69</v>
      </c>
      <c r="C4" s="181"/>
      <c r="D4" s="184">
        <v>439</v>
      </c>
      <c r="E4" s="187"/>
      <c r="G4" s="205" t="s">
        <v>72</v>
      </c>
      <c r="H4" s="206"/>
      <c r="I4" s="196">
        <f>D4/E3</f>
        <v>0.67125382262996947</v>
      </c>
      <c r="J4" s="186">
        <f>PRODUCT(I4,100)</f>
        <v>67.125382262996951</v>
      </c>
    </row>
    <row r="5" spans="2:10" x14ac:dyDescent="0.35">
      <c r="B5" s="182"/>
      <c r="C5" s="183"/>
      <c r="D5" s="185"/>
      <c r="G5" s="207"/>
      <c r="H5" s="208"/>
      <c r="I5" s="196"/>
      <c r="J5" s="187"/>
    </row>
    <row r="6" spans="2:10" x14ac:dyDescent="0.35">
      <c r="B6" s="173" t="s">
        <v>70</v>
      </c>
      <c r="C6" s="174"/>
      <c r="D6" s="175"/>
    </row>
    <row r="8" spans="2:10" x14ac:dyDescent="0.35">
      <c r="B8" s="201" t="s">
        <v>77</v>
      </c>
      <c r="C8" s="202"/>
      <c r="D8" s="184">
        <v>636</v>
      </c>
      <c r="G8" s="188" t="s">
        <v>74</v>
      </c>
      <c r="H8" s="189"/>
      <c r="I8" s="196">
        <f>PRODUCT(I2,D8)</f>
        <v>209.08256880733944</v>
      </c>
      <c r="J8" s="25" t="s">
        <v>76</v>
      </c>
    </row>
    <row r="9" spans="2:10" x14ac:dyDescent="0.35">
      <c r="B9" s="203"/>
      <c r="C9" s="204"/>
      <c r="D9" s="185"/>
      <c r="G9" s="190"/>
      <c r="H9" s="191"/>
      <c r="I9" s="197"/>
      <c r="J9" s="198">
        <f>SUM(I8:I11)</f>
        <v>644.05504587155963</v>
      </c>
    </row>
    <row r="10" spans="2:10" x14ac:dyDescent="0.35">
      <c r="B10" s="205" t="s">
        <v>73</v>
      </c>
      <c r="C10" s="206"/>
      <c r="D10" s="184">
        <v>648</v>
      </c>
      <c r="G10" s="192" t="s">
        <v>75</v>
      </c>
      <c r="H10" s="193"/>
      <c r="I10" s="197">
        <f>PRODUCT(I4,D10)</f>
        <v>434.97247706422019</v>
      </c>
      <c r="J10" s="199"/>
    </row>
    <row r="11" spans="2:10" x14ac:dyDescent="0.35">
      <c r="B11" s="207"/>
      <c r="C11" s="208"/>
      <c r="D11" s="185"/>
      <c r="G11" s="194"/>
      <c r="H11" s="195"/>
      <c r="I11" s="197"/>
      <c r="J11" s="200"/>
    </row>
    <row r="12" spans="2:10" x14ac:dyDescent="0.35">
      <c r="B12" s="173" t="s">
        <v>78</v>
      </c>
      <c r="C12" s="174"/>
      <c r="D12" s="175"/>
    </row>
  </sheetData>
  <mergeCells count="22">
    <mergeCell ref="I4:I5"/>
    <mergeCell ref="E3:E4"/>
    <mergeCell ref="B12:D12"/>
    <mergeCell ref="J2:J3"/>
    <mergeCell ref="J4:J5"/>
    <mergeCell ref="G8:H9"/>
    <mergeCell ref="G10:H11"/>
    <mergeCell ref="I8:I9"/>
    <mergeCell ref="I10:I11"/>
    <mergeCell ref="J9:J11"/>
    <mergeCell ref="B8:C9"/>
    <mergeCell ref="B10:C11"/>
    <mergeCell ref="D8:D9"/>
    <mergeCell ref="D10:D11"/>
    <mergeCell ref="G2:H3"/>
    <mergeCell ref="I2:I3"/>
    <mergeCell ref="G4:H5"/>
    <mergeCell ref="B6:D6"/>
    <mergeCell ref="B2:C3"/>
    <mergeCell ref="B4:C5"/>
    <mergeCell ref="D2:D3"/>
    <mergeCell ref="D4:D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F108A-C711-4968-A825-3F8DFF626F67}">
  <dimension ref="B2:J12"/>
  <sheetViews>
    <sheetView workbookViewId="0">
      <selection activeCell="F22" sqref="F22"/>
    </sheetView>
  </sheetViews>
  <sheetFormatPr defaultRowHeight="14.5" x14ac:dyDescent="0.35"/>
  <sheetData>
    <row r="2" spans="2:10" x14ac:dyDescent="0.35">
      <c r="B2" s="176" t="s">
        <v>68</v>
      </c>
      <c r="C2" s="177"/>
      <c r="D2" s="184"/>
      <c r="G2" s="201" t="s">
        <v>71</v>
      </c>
      <c r="H2" s="202"/>
      <c r="I2" s="196" t="e">
        <f>D2/E3</f>
        <v>#DIV/0!</v>
      </c>
      <c r="J2" s="186" t="e">
        <f>PRODUCT(I2,100)</f>
        <v>#DIV/0!</v>
      </c>
    </row>
    <row r="3" spans="2:10" x14ac:dyDescent="0.35">
      <c r="B3" s="178"/>
      <c r="C3" s="179"/>
      <c r="D3" s="185"/>
      <c r="E3" s="186">
        <f>SUM(D2,D4)</f>
        <v>0</v>
      </c>
      <c r="G3" s="203"/>
      <c r="H3" s="204"/>
      <c r="I3" s="196"/>
      <c r="J3" s="187"/>
    </row>
    <row r="4" spans="2:10" x14ac:dyDescent="0.35">
      <c r="B4" s="180" t="s">
        <v>69</v>
      </c>
      <c r="C4" s="181"/>
      <c r="D4" s="184"/>
      <c r="E4" s="187"/>
      <c r="G4" s="205" t="s">
        <v>72</v>
      </c>
      <c r="H4" s="206"/>
      <c r="I4" s="196" t="e">
        <f>D4/E3</f>
        <v>#DIV/0!</v>
      </c>
      <c r="J4" s="186" t="e">
        <f>PRODUCT(I4,100)</f>
        <v>#DIV/0!</v>
      </c>
    </row>
    <row r="5" spans="2:10" x14ac:dyDescent="0.35">
      <c r="B5" s="182"/>
      <c r="C5" s="183"/>
      <c r="D5" s="185"/>
      <c r="G5" s="207"/>
      <c r="H5" s="208"/>
      <c r="I5" s="196"/>
      <c r="J5" s="187"/>
    </row>
    <row r="6" spans="2:10" x14ac:dyDescent="0.35">
      <c r="B6" s="173" t="s">
        <v>70</v>
      </c>
      <c r="C6" s="174"/>
      <c r="D6" s="175"/>
    </row>
    <row r="8" spans="2:10" ht="14.5" customHeight="1" x14ac:dyDescent="0.35">
      <c r="B8" s="201" t="s">
        <v>77</v>
      </c>
      <c r="C8" s="202"/>
      <c r="D8" s="184"/>
      <c r="G8" s="188" t="s">
        <v>74</v>
      </c>
      <c r="H8" s="189"/>
      <c r="I8" s="196" t="e">
        <f>PRODUCT(I2,D8)</f>
        <v>#DIV/0!</v>
      </c>
      <c r="J8" s="25" t="s">
        <v>76</v>
      </c>
    </row>
    <row r="9" spans="2:10" x14ac:dyDescent="0.35">
      <c r="B9" s="203"/>
      <c r="C9" s="204"/>
      <c r="D9" s="185"/>
      <c r="G9" s="190"/>
      <c r="H9" s="191"/>
      <c r="I9" s="197"/>
      <c r="J9" s="198" t="e">
        <f>SUM(I8:I11)</f>
        <v>#DIV/0!</v>
      </c>
    </row>
    <row r="10" spans="2:10" x14ac:dyDescent="0.35">
      <c r="B10" s="205" t="s">
        <v>73</v>
      </c>
      <c r="C10" s="206"/>
      <c r="D10" s="184"/>
      <c r="G10" s="192" t="s">
        <v>75</v>
      </c>
      <c r="H10" s="193"/>
      <c r="I10" s="197" t="e">
        <f>PRODUCT(I4,D10)</f>
        <v>#DIV/0!</v>
      </c>
      <c r="J10" s="199"/>
    </row>
    <row r="11" spans="2:10" x14ac:dyDescent="0.35">
      <c r="B11" s="207"/>
      <c r="C11" s="208"/>
      <c r="D11" s="185"/>
      <c r="G11" s="194"/>
      <c r="H11" s="195"/>
      <c r="I11" s="197"/>
      <c r="J11" s="200"/>
    </row>
    <row r="12" spans="2:10" x14ac:dyDescent="0.35">
      <c r="B12" s="173" t="s">
        <v>78</v>
      </c>
      <c r="C12" s="174"/>
      <c r="D12" s="175"/>
    </row>
  </sheetData>
  <mergeCells count="22">
    <mergeCell ref="I10:I11"/>
    <mergeCell ref="B12:D12"/>
    <mergeCell ref="J4:J5"/>
    <mergeCell ref="B6:D6"/>
    <mergeCell ref="B8:C9"/>
    <mergeCell ref="D8:D9"/>
    <mergeCell ref="G8:H9"/>
    <mergeCell ref="I8:I9"/>
    <mergeCell ref="J9:J11"/>
    <mergeCell ref="B10:C11"/>
    <mergeCell ref="D10:D11"/>
    <mergeCell ref="G10:H11"/>
    <mergeCell ref="B2:C3"/>
    <mergeCell ref="D2:D3"/>
    <mergeCell ref="G2:H3"/>
    <mergeCell ref="I2:I3"/>
    <mergeCell ref="J2:J3"/>
    <mergeCell ref="E3:E4"/>
    <mergeCell ref="B4:C5"/>
    <mergeCell ref="D4:D5"/>
    <mergeCell ref="G4:H5"/>
    <mergeCell ref="I4:I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C2E45FBDCC09E429974731658333BB2" ma:contentTypeVersion="11" ma:contentTypeDescription="Create a new document." ma:contentTypeScope="" ma:versionID="494ac9eecdf55ba58b359c5ea0e3450e">
  <xsd:schema xmlns:xsd="http://www.w3.org/2001/XMLSchema" xmlns:xs="http://www.w3.org/2001/XMLSchema" xmlns:p="http://schemas.microsoft.com/office/2006/metadata/properties" xmlns:ns3="4ad4d7f3-9c84-4b15-a907-234b8229aa5a" xmlns:ns4="7f291980-51da-488d-a959-36214bfa6190" targetNamespace="http://schemas.microsoft.com/office/2006/metadata/properties" ma:root="true" ma:fieldsID="bf973ca33c7ddfc41286dfffc8525652" ns3:_="" ns4:_="">
    <xsd:import namespace="4ad4d7f3-9c84-4b15-a907-234b8229aa5a"/>
    <xsd:import namespace="7f291980-51da-488d-a959-36214bfa619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4d7f3-9c84-4b15-a907-234b8229aa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291980-51da-488d-a959-36214bfa619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76A059-6550-4738-A95A-AEB2F2B55713}">
  <ds:schemaRefs>
    <ds:schemaRef ds:uri="http://schemas.microsoft.com/sharepoint/v3/contenttype/forms"/>
  </ds:schemaRefs>
</ds:datastoreItem>
</file>

<file path=customXml/itemProps2.xml><?xml version="1.0" encoding="utf-8"?>
<ds:datastoreItem xmlns:ds="http://schemas.openxmlformats.org/officeDocument/2006/customXml" ds:itemID="{3988BE46-CE28-454B-8D4F-9FC68309A5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d4d7f3-9c84-4b15-a907-234b8229aa5a"/>
    <ds:schemaRef ds:uri="7f291980-51da-488d-a959-36214bfa61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B3C365-4820-489C-91A3-FF47F10B3E9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Directions</vt:lpstr>
      <vt:lpstr>700 Point Schools EXAMPLE</vt:lpstr>
      <vt:lpstr>700 Point Schools</vt:lpstr>
      <vt:lpstr>1000 Point Schools EXAMPLE</vt:lpstr>
      <vt:lpstr>1000 Point Schools</vt:lpstr>
      <vt:lpstr>NT 1000 Conversion EXAMPLE</vt:lpstr>
      <vt:lpstr>NT 1000 Conversion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Cody Shumaker</dc:creator>
  <cp:keywords/>
  <dc:description/>
  <cp:lastModifiedBy>Cody Shumaker</cp:lastModifiedBy>
  <cp:revision/>
  <dcterms:created xsi:type="dcterms:W3CDTF">2020-07-28T15:07:32Z</dcterms:created>
  <dcterms:modified xsi:type="dcterms:W3CDTF">2020-10-16T15:20:58Z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0x0101005C2E45FBDCC09E429974731658333BB2</vt:lpwstr>
  </property>
</Properties>
</file>