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2790" windowWidth="19980" windowHeight="8010" tabRatio="831" activeTab="4"/>
  </bookViews>
  <sheets>
    <sheet name="chartNumbers" sheetId="4" r:id="rId1"/>
    <sheet name="Chart-District-12" sheetId="5" r:id="rId2"/>
    <sheet name="Chart-School-12" sheetId="6" r:id="rId3"/>
    <sheet name="District-4yr" sheetId="14" r:id="rId4"/>
    <sheet name="School-4yr" sheetId="15" r:id="rId5"/>
    <sheet name="AB-DF_Districts" sheetId="17" r:id="rId6"/>
    <sheet name="AB-DF_Schools" sheetId="16" r:id="rId7"/>
  </sheets>
  <calcPr calcId="145621"/>
</workbook>
</file>

<file path=xl/calcChain.xml><?xml version="1.0" encoding="utf-8"?>
<calcChain xmlns="http://schemas.openxmlformats.org/spreadsheetml/2006/main">
  <c r="E49" i="4" l="1"/>
  <c r="D50" i="4"/>
  <c r="D49" i="4"/>
  <c r="C50" i="4"/>
  <c r="C49" i="4"/>
  <c r="B50" i="4"/>
  <c r="B49" i="4"/>
  <c r="E44" i="4" l="1"/>
  <c r="D45" i="4"/>
  <c r="D44" i="4"/>
  <c r="C45" i="4"/>
  <c r="C44" i="4"/>
  <c r="B45" i="4"/>
  <c r="B44" i="4"/>
  <c r="E8" i="4" l="1"/>
  <c r="B8" i="4"/>
  <c r="E50" i="4" l="1"/>
  <c r="E45" i="4"/>
  <c r="E10" i="4"/>
  <c r="B10" i="4"/>
  <c r="C4" i="4" l="1"/>
  <c r="C7" i="4"/>
  <c r="C6" i="4"/>
  <c r="C9" i="4"/>
  <c r="C5" i="4"/>
  <c r="C8" i="4"/>
  <c r="F7" i="4"/>
  <c r="F6" i="4"/>
  <c r="F4" i="4"/>
  <c r="F9" i="4"/>
  <c r="F5" i="4"/>
  <c r="F8" i="4"/>
  <c r="E40" i="4"/>
  <c r="F39" i="4" s="1"/>
  <c r="G39" i="4" s="1"/>
  <c r="B40" i="4"/>
  <c r="C36" i="4" s="1"/>
  <c r="D36" i="4" s="1"/>
  <c r="E30" i="4"/>
  <c r="F29" i="4" s="1"/>
  <c r="G29" i="4" s="1"/>
  <c r="B30" i="4"/>
  <c r="C28" i="4" s="1"/>
  <c r="D28" i="4" s="1"/>
  <c r="C37" i="4" l="1"/>
  <c r="D37" i="4" s="1"/>
  <c r="C38" i="4"/>
  <c r="D38" i="4" s="1"/>
  <c r="F34" i="4"/>
  <c r="G34" i="4" s="1"/>
  <c r="F35" i="4"/>
  <c r="G35" i="4" s="1"/>
  <c r="F36" i="4"/>
  <c r="G36" i="4" s="1"/>
  <c r="F37" i="4"/>
  <c r="G37" i="4" s="1"/>
  <c r="F38" i="4"/>
  <c r="G38" i="4" s="1"/>
  <c r="C34" i="4"/>
  <c r="D34" i="4" s="1"/>
  <c r="C35" i="4"/>
  <c r="D35" i="4" s="1"/>
  <c r="F24" i="4"/>
  <c r="G24" i="4" s="1"/>
  <c r="F25" i="4"/>
  <c r="G25" i="4" s="1"/>
  <c r="F26" i="4"/>
  <c r="G26" i="4" s="1"/>
  <c r="F27" i="4"/>
  <c r="G27" i="4" s="1"/>
  <c r="F28" i="4"/>
  <c r="G28" i="4" s="1"/>
  <c r="C25" i="4"/>
  <c r="D25" i="4" s="1"/>
  <c r="C24" i="4"/>
  <c r="C26" i="4"/>
  <c r="D26" i="4" s="1"/>
  <c r="C27" i="4"/>
  <c r="D27" i="4" s="1"/>
  <c r="B20" i="4"/>
  <c r="E20" i="4"/>
  <c r="C14" i="4" l="1"/>
  <c r="D14" i="4" s="1"/>
  <c r="D8" i="4"/>
  <c r="D5" i="4"/>
  <c r="D6" i="4"/>
  <c r="D7" i="4"/>
  <c r="F19" i="4"/>
  <c r="G19" i="4" s="1"/>
  <c r="G5" i="4"/>
  <c r="G9" i="4"/>
  <c r="G6" i="4"/>
  <c r="G7" i="4"/>
  <c r="G8" i="4"/>
  <c r="D40" i="4"/>
  <c r="C40" i="4"/>
  <c r="G40" i="4"/>
  <c r="F40" i="4"/>
  <c r="G30" i="4"/>
  <c r="F30" i="4"/>
  <c r="D24" i="4"/>
  <c r="D30" i="4" s="1"/>
  <c r="C30" i="4"/>
  <c r="C15" i="4"/>
  <c r="C16" i="4"/>
  <c r="D16" i="4" s="1"/>
  <c r="C17" i="4"/>
  <c r="D17" i="4" s="1"/>
  <c r="C18" i="4"/>
  <c r="D18" i="4" s="1"/>
  <c r="F14" i="4"/>
  <c r="G14" i="4" s="1"/>
  <c r="F16" i="4"/>
  <c r="G16" i="4" s="1"/>
  <c r="F15" i="4"/>
  <c r="G15" i="4" s="1"/>
  <c r="F17" i="4"/>
  <c r="G17" i="4" s="1"/>
  <c r="F18" i="4"/>
  <c r="G18" i="4" s="1"/>
  <c r="F10" i="4" l="1"/>
  <c r="G4" i="4"/>
  <c r="G10" i="4" s="1"/>
  <c r="D4" i="4"/>
  <c r="D10" i="4" s="1"/>
  <c r="C10" i="4"/>
  <c r="G20" i="4"/>
  <c r="C20" i="4"/>
  <c r="D15" i="4"/>
  <c r="D20" i="4" s="1"/>
  <c r="F20" i="4"/>
</calcChain>
</file>

<file path=xl/sharedStrings.xml><?xml version="1.0" encoding="utf-8"?>
<sst xmlns="http://schemas.openxmlformats.org/spreadsheetml/2006/main" count="54" uniqueCount="12">
  <si>
    <t>D</t>
  </si>
  <si>
    <t>F</t>
  </si>
  <si>
    <t>B</t>
  </si>
  <si>
    <t>A</t>
  </si>
  <si>
    <t>C</t>
  </si>
  <si>
    <t>Districts</t>
  </si>
  <si>
    <t>Schools</t>
  </si>
  <si>
    <t>Percent</t>
  </si>
  <si>
    <t>Rnd %</t>
  </si>
  <si>
    <t>Pilot</t>
  </si>
  <si>
    <t>A &amp; B</t>
  </si>
  <si>
    <t>D &amp;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</si>
</sst>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0" applyNumberFormat="0" applyAlignment="0" applyProtection="0"/>
    <xf numFmtId="0" fontId="5" fillId="28" borderId="11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0" applyNumberFormat="0" applyAlignment="0" applyProtection="0"/>
    <xf numFmtId="0" fontId="12" fillId="0" borderId="15" applyNumberFormat="0" applyFill="0" applyAlignment="0" applyProtection="0"/>
    <xf numFmtId="0" fontId="13" fillId="31" borderId="0" applyNumberFormat="0" applyBorder="0" applyAlignment="0" applyProtection="0"/>
    <xf numFmtId="0" fontId="1" fillId="32" borderId="16" applyNumberFormat="0" applyFont="0" applyAlignment="0" applyProtection="0"/>
    <xf numFmtId="0" fontId="14" fillId="27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16" fillId="33" borderId="7" xfId="0" applyFont="1" applyFill="1" applyBorder="1" applyAlignment="1">
      <alignment horizontal="center"/>
    </xf>
    <xf numFmtId="0" fontId="16" fillId="33" borderId="8" xfId="0" applyFont="1" applyFill="1" applyBorder="1" applyAlignment="1">
      <alignment horizontal="center"/>
    </xf>
    <xf numFmtId="0" fontId="16" fillId="33" borderId="9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3" xfId="0" applyNumberFormat="1" applyBorder="1"/>
    <xf numFmtId="0" fontId="0" fillId="0" borderId="3" xfId="0" applyBorder="1"/>
    <xf numFmtId="0" fontId="16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/>
    <xf numFmtId="0" fontId="0" fillId="0" borderId="2" xfId="0" applyBorder="1"/>
    <xf numFmtId="0" fontId="0" fillId="0" borderId="6" xfId="0" applyBorder="1"/>
    <xf numFmtId="0" fontId="16" fillId="34" borderId="2" xfId="0" applyFont="1" applyFill="1" applyBorder="1"/>
    <xf numFmtId="0" fontId="16" fillId="34" borderId="1" xfId="0" applyFont="1" applyFill="1" applyBorder="1"/>
    <xf numFmtId="0" fontId="16" fillId="34" borderId="3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19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 District Performance</a:t>
            </a:r>
            <a:r>
              <a:rPr lang="en-US" baseline="0"/>
              <a:t> Classifications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6846116056211"/>
          <c:y val="0.13236363636363638"/>
          <c:w val="0.79746988824404119"/>
          <c:h val="0.74931997136721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chartNumbers!$A$2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chartNumbers!$B$4:$B$9</c:f>
              <c:numCache>
                <c:formatCode>General</c:formatCode>
                <c:ptCount val="6"/>
                <c:pt idx="0">
                  <c:v>3</c:v>
                </c:pt>
                <c:pt idx="1">
                  <c:v>47</c:v>
                </c:pt>
                <c:pt idx="2">
                  <c:v>42</c:v>
                </c:pt>
                <c:pt idx="3">
                  <c:v>37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873984"/>
        <c:axId val="196466176"/>
      </c:barChart>
      <c:valAx>
        <c:axId val="196466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1800"/>
                  <a:t>Number of Districts</a:t>
                </a:r>
              </a:p>
            </c:rich>
          </c:tx>
          <c:layout>
            <c:manualLayout>
              <c:xMode val="edge"/>
              <c:yMode val="edge"/>
              <c:x val="5.8679704342078651E-3"/>
              <c:y val="0.36741239163286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68873984"/>
        <c:crosses val="autoZero"/>
        <c:crossBetween val="between"/>
      </c:valAx>
      <c:catAx>
        <c:axId val="1688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 baseline="0"/>
                  <a:t> </a:t>
                </a:r>
                <a:r>
                  <a:rPr lang="en-US" sz="1800" baseline="0"/>
                  <a:t>Performance Classification</a:t>
                </a:r>
                <a:endParaRPr lang="en-US" sz="1800"/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96466176"/>
        <c:crosses val="autoZero"/>
        <c:auto val="1"/>
        <c:lblAlgn val="ctr"/>
        <c:lblOffset val="100"/>
        <c:noMultiLvlLbl val="0"/>
      </c:catAx>
      <c:spPr>
        <a:noFill/>
        <a:ln w="25400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/>
              <a:t>2012 School Performance Classifications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7567922624111"/>
          <c:y val="0.16273729420186112"/>
          <c:w val="0.83688740207968737"/>
          <c:h val="0.70414825419549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chartNumbers!$A$2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chartNumbers!$E$4:$E$9</c:f>
              <c:numCache>
                <c:formatCode>General</c:formatCode>
                <c:ptCount val="6"/>
                <c:pt idx="0">
                  <c:v>80</c:v>
                </c:pt>
                <c:pt idx="1">
                  <c:v>213</c:v>
                </c:pt>
                <c:pt idx="2">
                  <c:v>216</c:v>
                </c:pt>
                <c:pt idx="3">
                  <c:v>177</c:v>
                </c:pt>
                <c:pt idx="4">
                  <c:v>107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834944"/>
        <c:axId val="170833024"/>
      </c:barChart>
      <c:valAx>
        <c:axId val="170833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2.9339852171039325E-2"/>
              <c:y val="0.3520335639863199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0834944"/>
        <c:crosses val="autoZero"/>
        <c:crossBetween val="between"/>
      </c:valAx>
      <c:catAx>
        <c:axId val="17083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Performance Classification</a:t>
                </a:r>
              </a:p>
            </c:rich>
          </c:tx>
          <c:overlay val="0"/>
        </c:title>
        <c:majorTickMark val="out"/>
        <c:minorTickMark val="none"/>
        <c:tickLblPos val="nextTo"/>
        <c:crossAx val="170833024"/>
        <c:crosses val="autoZero"/>
        <c:auto val="1"/>
        <c:lblAlgn val="ctr"/>
        <c:lblOffset val="100"/>
        <c:noMultiLvlLbl val="0"/>
      </c:catAx>
      <c:spPr>
        <a:noFill/>
        <a:ln w="25400"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1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Performance</a:t>
            </a:r>
            <a:r>
              <a:rPr lang="en-US" baseline="0"/>
              <a:t> </a:t>
            </a:r>
            <a:r>
              <a:rPr lang="en-US"/>
              <a:t>Classifications (2009 - 2012)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chartNumbers!$A$32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chartNumbers!$B$34:$B$39</c:f>
              <c:numCache>
                <c:formatCode>General</c:formatCode>
                <c:ptCount val="6"/>
                <c:pt idx="0">
                  <c:v>2</c:v>
                </c:pt>
                <c:pt idx="1">
                  <c:v>21</c:v>
                </c:pt>
                <c:pt idx="2">
                  <c:v>38</c:v>
                </c:pt>
                <c:pt idx="3">
                  <c:v>37</c:v>
                </c:pt>
                <c:pt idx="4">
                  <c:v>53</c:v>
                </c:pt>
              </c:numCache>
            </c:numRef>
          </c:val>
        </c:ser>
        <c:ser>
          <c:idx val="1"/>
          <c:order val="1"/>
          <c:tx>
            <c:strRef>
              <c:f>chartNumbers!$A$22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chartNumbers!$B$24:$B$29</c:f>
              <c:numCache>
                <c:formatCode>General</c:formatCode>
                <c:ptCount val="6"/>
                <c:pt idx="0">
                  <c:v>3</c:v>
                </c:pt>
                <c:pt idx="1">
                  <c:v>24</c:v>
                </c:pt>
                <c:pt idx="2">
                  <c:v>51</c:v>
                </c:pt>
                <c:pt idx="3">
                  <c:v>36</c:v>
                </c:pt>
                <c:pt idx="4">
                  <c:v>38</c:v>
                </c:pt>
              </c:numCache>
            </c:numRef>
          </c:val>
        </c:ser>
        <c:ser>
          <c:idx val="2"/>
          <c:order val="2"/>
          <c:tx>
            <c:strRef>
              <c:f>chartNumbers!$A$12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chartNumbers!$B$14:$B$19</c:f>
              <c:numCache>
                <c:formatCode>General</c:formatCode>
                <c:ptCount val="6"/>
                <c:pt idx="0">
                  <c:v>4</c:v>
                </c:pt>
                <c:pt idx="1">
                  <c:v>28</c:v>
                </c:pt>
                <c:pt idx="2">
                  <c:v>50</c:v>
                </c:pt>
                <c:pt idx="3">
                  <c:v>43</c:v>
                </c:pt>
                <c:pt idx="4">
                  <c:v>27</c:v>
                </c:pt>
              </c:numCache>
            </c:numRef>
          </c:val>
        </c:ser>
        <c:ser>
          <c:idx val="3"/>
          <c:order val="3"/>
          <c:tx>
            <c:strRef>
              <c:f>chartNumbers!$A$2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chartNumbers!$B$4:$B$9</c:f>
              <c:numCache>
                <c:formatCode>General</c:formatCode>
                <c:ptCount val="6"/>
                <c:pt idx="0">
                  <c:v>3</c:v>
                </c:pt>
                <c:pt idx="1">
                  <c:v>47</c:v>
                </c:pt>
                <c:pt idx="2">
                  <c:v>42</c:v>
                </c:pt>
                <c:pt idx="3">
                  <c:v>37</c:v>
                </c:pt>
                <c:pt idx="4">
                  <c:v>20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172836736"/>
        <c:axId val="172855296"/>
      </c:barChart>
      <c:catAx>
        <c:axId val="17283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Performance</a:t>
                </a:r>
                <a:r>
                  <a:rPr lang="en-US" sz="1400" baseline="0"/>
                  <a:t> Classification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2855296"/>
        <c:crosses val="autoZero"/>
        <c:auto val="1"/>
        <c:lblAlgn val="ctr"/>
        <c:lblOffset val="100"/>
        <c:noMultiLvlLbl val="0"/>
      </c:catAx>
      <c:valAx>
        <c:axId val="1728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Number</a:t>
                </a:r>
                <a:r>
                  <a:rPr lang="en-US" sz="1400" baseline="0"/>
                  <a:t> of Districts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7.326007326007326E-3"/>
              <c:y val="0.36559591170619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283673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School Performance Classifications (2009 - 2012)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chartNumbers!$A$32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chartNumbers!$E$34:$E$38</c:f>
              <c:numCache>
                <c:formatCode>General</c:formatCode>
                <c:ptCount val="5"/>
                <c:pt idx="0">
                  <c:v>34</c:v>
                </c:pt>
                <c:pt idx="1">
                  <c:v>142</c:v>
                </c:pt>
                <c:pt idx="2">
                  <c:v>217</c:v>
                </c:pt>
                <c:pt idx="3">
                  <c:v>189</c:v>
                </c:pt>
                <c:pt idx="4">
                  <c:v>217</c:v>
                </c:pt>
              </c:numCache>
            </c:numRef>
          </c:val>
        </c:ser>
        <c:ser>
          <c:idx val="1"/>
          <c:order val="1"/>
          <c:tx>
            <c:strRef>
              <c:f>chartNumbers!$A$22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chartNumbers!$E$24:$E$28</c:f>
              <c:numCache>
                <c:formatCode>General</c:formatCode>
                <c:ptCount val="5"/>
                <c:pt idx="0">
                  <c:v>53</c:v>
                </c:pt>
                <c:pt idx="1">
                  <c:v>168</c:v>
                </c:pt>
                <c:pt idx="2">
                  <c:v>252</c:v>
                </c:pt>
                <c:pt idx="3">
                  <c:v>187</c:v>
                </c:pt>
                <c:pt idx="4">
                  <c:v>159</c:v>
                </c:pt>
              </c:numCache>
            </c:numRef>
          </c:val>
        </c:ser>
        <c:ser>
          <c:idx val="2"/>
          <c:order val="2"/>
          <c:tx>
            <c:strRef>
              <c:f>chartNumbers!$A$12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chartNumbers!$E$14:$E$18</c:f>
              <c:numCache>
                <c:formatCode>General</c:formatCode>
                <c:ptCount val="5"/>
                <c:pt idx="0">
                  <c:v>65</c:v>
                </c:pt>
                <c:pt idx="1">
                  <c:v>181</c:v>
                </c:pt>
                <c:pt idx="2">
                  <c:v>231</c:v>
                </c:pt>
                <c:pt idx="3">
                  <c:v>189</c:v>
                </c:pt>
                <c:pt idx="4">
                  <c:v>140</c:v>
                </c:pt>
              </c:numCache>
            </c:numRef>
          </c:val>
        </c:ser>
        <c:ser>
          <c:idx val="3"/>
          <c:order val="3"/>
          <c:tx>
            <c:strRef>
              <c:f>chartNumbers!$A$2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chartNumbers!$A$4:$A$9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  <c:pt idx="5">
                  <c:v>Pilot</c:v>
                </c:pt>
              </c:strCache>
            </c:strRef>
          </c:cat>
          <c:val>
            <c:numRef>
              <c:f>chartNumbers!$E$4:$E$9</c:f>
              <c:numCache>
                <c:formatCode>General</c:formatCode>
                <c:ptCount val="6"/>
                <c:pt idx="0">
                  <c:v>80</c:v>
                </c:pt>
                <c:pt idx="1">
                  <c:v>213</c:v>
                </c:pt>
                <c:pt idx="2">
                  <c:v>216</c:v>
                </c:pt>
                <c:pt idx="3">
                  <c:v>177</c:v>
                </c:pt>
                <c:pt idx="4">
                  <c:v>107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173448192"/>
        <c:axId val="173450368"/>
      </c:barChart>
      <c:catAx>
        <c:axId val="1734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Performance Classification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3450368"/>
        <c:crosses val="autoZero"/>
        <c:auto val="1"/>
        <c:lblAlgn val="ctr"/>
        <c:lblOffset val="100"/>
        <c:noMultiLvlLbl val="0"/>
      </c:catAx>
      <c:valAx>
        <c:axId val="17345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Number of Schools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73448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District Letter Grade Counts</a:t>
            </a:r>
            <a:r>
              <a:rPr lang="en-US" baseline="0"/>
              <a:t> (2009 - 2012)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chartNumbers!$A$49</c:f>
              <c:strCache>
                <c:ptCount val="1"/>
                <c:pt idx="0">
                  <c:v>A &amp; B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1.2124492764207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309781193252501E-3"/>
                  <c:y val="2.0207487940346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0829951761384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6373478292623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chartNumbers!$B$48:$E$48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chartNumbers!$B$49:$E$49</c:f>
              <c:numCache>
                <c:formatCode>General</c:formatCode>
                <c:ptCount val="4"/>
                <c:pt idx="0">
                  <c:v>23</c:v>
                </c:pt>
                <c:pt idx="1">
                  <c:v>27</c:v>
                </c:pt>
                <c:pt idx="2">
                  <c:v>32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chartNumbers!$A$50</c:f>
              <c:strCache>
                <c:ptCount val="1"/>
                <c:pt idx="0">
                  <c:v>D &amp; F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4654890596625982E-3"/>
                  <c:y val="-1.616599035227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654890596625446E-3"/>
                  <c:y val="-2.424898552841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6165990352276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09781193251963E-3"/>
                  <c:y val="-3.2331980704553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chartNumbers!$B$48:$E$48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chartNumbers!$B$50:$E$50</c:f>
              <c:numCache>
                <c:formatCode>General</c:formatCode>
                <c:ptCount val="4"/>
                <c:pt idx="0">
                  <c:v>90</c:v>
                </c:pt>
                <c:pt idx="1">
                  <c:v>74</c:v>
                </c:pt>
                <c:pt idx="2">
                  <c:v>70</c:v>
                </c:pt>
                <c:pt idx="3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97856"/>
        <c:axId val="196299392"/>
      </c:lineChart>
      <c:catAx>
        <c:axId val="19629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6299392"/>
        <c:crosses val="autoZero"/>
        <c:auto val="1"/>
        <c:lblAlgn val="ctr"/>
        <c:lblOffset val="100"/>
        <c:noMultiLvlLbl val="0"/>
      </c:catAx>
      <c:valAx>
        <c:axId val="19629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en-US" sz="1100" baseline="0"/>
                  <a:t>Number of Districts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6297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School Letter Grade Counts (2009 - 2012)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chartNumbers!$A$44</c:f>
              <c:strCache>
                <c:ptCount val="1"/>
                <c:pt idx="0">
                  <c:v>A &amp; B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1.2124492764207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66928557691532E-3"/>
                  <c:y val="2.8290483116484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677142307663431E-3"/>
                  <c:y val="2.2228236734380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757351819892112E-16"/>
                  <c:y val="-3.2331980704553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chartNumbers!$B$43:$E$43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chartNumbers!$B$44:$E$44</c:f>
              <c:numCache>
                <c:formatCode>General</c:formatCode>
                <c:ptCount val="4"/>
                <c:pt idx="0">
                  <c:v>176</c:v>
                </c:pt>
                <c:pt idx="1">
                  <c:v>221</c:v>
                </c:pt>
                <c:pt idx="2">
                  <c:v>246</c:v>
                </c:pt>
                <c:pt idx="3">
                  <c:v>293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chartNumbers!$A$45</c:f>
              <c:strCache>
                <c:ptCount val="1"/>
                <c:pt idx="0">
                  <c:v>D &amp; F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2.9338571153831716E-3"/>
                  <c:y val="-2.424898552841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007856730748111E-3"/>
                  <c:y val="-2.62697343224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4145241558242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757351819892112E-16"/>
                  <c:y val="1.616599035227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chartNumbers!$B$43:$E$43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chartNumbers!$B$45:$E$45</c:f>
              <c:numCache>
                <c:formatCode>General</c:formatCode>
                <c:ptCount val="4"/>
                <c:pt idx="0">
                  <c:v>406</c:v>
                </c:pt>
                <c:pt idx="1">
                  <c:v>346</c:v>
                </c:pt>
                <c:pt idx="2">
                  <c:v>329</c:v>
                </c:pt>
                <c:pt idx="3">
                  <c:v>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73888"/>
        <c:axId val="196400256"/>
      </c:lineChart>
      <c:catAx>
        <c:axId val="1963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6400256"/>
        <c:crosses val="autoZero"/>
        <c:auto val="1"/>
        <c:lblAlgn val="ctr"/>
        <c:lblOffset val="100"/>
        <c:noMultiLvlLbl val="0"/>
      </c:catAx>
      <c:valAx>
        <c:axId val="19640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aseline="0"/>
                  <a:t>Number</a:t>
                </a:r>
                <a:r>
                  <a:rPr lang="en-US"/>
                  <a:t> of Schools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6373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30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049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opLeftCell="A22" workbookViewId="0">
      <selection sqref="A1:G50"/>
    </sheetView>
  </sheetViews>
  <sheetFormatPr defaultRowHeight="15" x14ac:dyDescent="0.25"/>
  <cols>
    <col min="2" max="2" width="9.85546875" customWidth="1"/>
    <col min="3" max="4" width="10.140625" customWidth="1"/>
    <col min="5" max="5" width="10" customWidth="1"/>
    <col min="6" max="6" width="9.85546875" customWidth="1"/>
    <col min="8" max="8" width="9.140625" style="17"/>
    <col min="9" max="9" width="12" customWidth="1"/>
  </cols>
  <sheetData>
    <row r="2" spans="1:8" ht="15.75" thickBot="1" x14ac:dyDescent="0.3">
      <c r="A2" s="26">
        <v>2012</v>
      </c>
      <c r="B2" s="26"/>
      <c r="C2" s="26"/>
      <c r="D2" s="26"/>
      <c r="E2" s="26"/>
      <c r="F2" s="26"/>
      <c r="G2" s="26"/>
      <c r="H2" s="15"/>
    </row>
    <row r="3" spans="1:8" x14ac:dyDescent="0.25">
      <c r="A3" s="7"/>
      <c r="B3" s="8" t="s">
        <v>5</v>
      </c>
      <c r="C3" s="8" t="s">
        <v>7</v>
      </c>
      <c r="D3" s="8" t="s">
        <v>8</v>
      </c>
      <c r="E3" s="8" t="s">
        <v>6</v>
      </c>
      <c r="F3" s="8" t="s">
        <v>7</v>
      </c>
      <c r="G3" s="9" t="s">
        <v>8</v>
      </c>
      <c r="H3" s="15"/>
    </row>
    <row r="4" spans="1:8" x14ac:dyDescent="0.25">
      <c r="A4" s="3" t="s">
        <v>3</v>
      </c>
      <c r="B4" s="1">
        <v>3</v>
      </c>
      <c r="C4" s="2">
        <f>B4/$B$10*100</f>
        <v>1.9736842105263157</v>
      </c>
      <c r="D4" s="10">
        <f>ROUND(C4,0)</f>
        <v>2</v>
      </c>
      <c r="E4" s="1">
        <v>80</v>
      </c>
      <c r="F4" s="2">
        <f>E4/$E$10*100</f>
        <v>9.9255583126550881</v>
      </c>
      <c r="G4" s="13">
        <f t="shared" ref="G4:G9" si="0">ROUND(F4,0)</f>
        <v>10</v>
      </c>
      <c r="H4" s="16"/>
    </row>
    <row r="5" spans="1:8" x14ac:dyDescent="0.25">
      <c r="A5" s="3" t="s">
        <v>2</v>
      </c>
      <c r="B5" s="1">
        <v>47</v>
      </c>
      <c r="C5" s="2">
        <f t="shared" ref="C5:C9" si="1">B5/$B$10*100</f>
        <v>30.921052631578949</v>
      </c>
      <c r="D5" s="10">
        <f>ROUND(C5,0)</f>
        <v>31</v>
      </c>
      <c r="E5" s="1">
        <v>213</v>
      </c>
      <c r="F5" s="2">
        <f t="shared" ref="F5:F9" si="2">E5/$E$10*100</f>
        <v>26.426799007444167</v>
      </c>
      <c r="G5" s="13">
        <f t="shared" si="0"/>
        <v>26</v>
      </c>
      <c r="H5" s="16"/>
    </row>
    <row r="6" spans="1:8" x14ac:dyDescent="0.25">
      <c r="A6" s="3" t="s">
        <v>4</v>
      </c>
      <c r="B6" s="1">
        <v>42</v>
      </c>
      <c r="C6" s="2">
        <f t="shared" si="1"/>
        <v>27.631578947368425</v>
      </c>
      <c r="D6" s="10">
        <f>ROUND(C6,0)</f>
        <v>28</v>
      </c>
      <c r="E6" s="1">
        <v>216</v>
      </c>
      <c r="F6" s="2">
        <f t="shared" si="2"/>
        <v>26.799007444168733</v>
      </c>
      <c r="G6" s="13">
        <f t="shared" si="0"/>
        <v>27</v>
      </c>
      <c r="H6" s="16"/>
    </row>
    <row r="7" spans="1:8" x14ac:dyDescent="0.25">
      <c r="A7" s="3" t="s">
        <v>0</v>
      </c>
      <c r="B7" s="1">
        <v>37</v>
      </c>
      <c r="C7" s="2">
        <f t="shared" si="1"/>
        <v>24.342105263157894</v>
      </c>
      <c r="D7" s="10">
        <f>ROUND(C7,0)</f>
        <v>24</v>
      </c>
      <c r="E7" s="1">
        <v>177</v>
      </c>
      <c r="F7" s="2">
        <f t="shared" si="2"/>
        <v>21.960297766749378</v>
      </c>
      <c r="G7" s="13">
        <f t="shared" si="0"/>
        <v>22</v>
      </c>
      <c r="H7" s="16"/>
    </row>
    <row r="8" spans="1:8" x14ac:dyDescent="0.25">
      <c r="A8" s="3" t="s">
        <v>1</v>
      </c>
      <c r="B8" s="1">
        <f>17+3</f>
        <v>20</v>
      </c>
      <c r="C8" s="2">
        <f t="shared" si="1"/>
        <v>13.157894736842104</v>
      </c>
      <c r="D8" s="10">
        <f>ROUND(C8,0)</f>
        <v>13</v>
      </c>
      <c r="E8" s="1">
        <f>99+8</f>
        <v>107</v>
      </c>
      <c r="F8" s="2">
        <f t="shared" si="2"/>
        <v>13.275434243176178</v>
      </c>
      <c r="G8" s="13">
        <f t="shared" si="0"/>
        <v>13</v>
      </c>
      <c r="H8" s="16"/>
    </row>
    <row r="9" spans="1:8" x14ac:dyDescent="0.25">
      <c r="A9" s="3" t="s">
        <v>9</v>
      </c>
      <c r="B9" s="1">
        <v>3</v>
      </c>
      <c r="C9" s="2">
        <f t="shared" si="1"/>
        <v>1.9736842105263157</v>
      </c>
      <c r="D9" s="10"/>
      <c r="E9" s="1">
        <v>13</v>
      </c>
      <c r="F9" s="2">
        <f t="shared" si="2"/>
        <v>1.6129032258064515</v>
      </c>
      <c r="G9" s="13">
        <f t="shared" si="0"/>
        <v>2</v>
      </c>
      <c r="H9" s="16"/>
    </row>
    <row r="10" spans="1:8" ht="15.75" thickBot="1" x14ac:dyDescent="0.3">
      <c r="A10" s="4"/>
      <c r="B10" s="5">
        <f t="shared" ref="B10:G10" si="3">SUM(B4:B9)</f>
        <v>152</v>
      </c>
      <c r="C10" s="6">
        <f t="shared" si="3"/>
        <v>100.00000000000001</v>
      </c>
      <c r="D10" s="11">
        <f t="shared" si="3"/>
        <v>98</v>
      </c>
      <c r="E10" s="5">
        <f t="shared" si="3"/>
        <v>806</v>
      </c>
      <c r="F10" s="6">
        <f t="shared" si="3"/>
        <v>100</v>
      </c>
      <c r="G10" s="12">
        <f t="shared" si="3"/>
        <v>100</v>
      </c>
      <c r="H10" s="16"/>
    </row>
    <row r="12" spans="1:8" ht="15.75" thickBot="1" x14ac:dyDescent="0.3">
      <c r="A12" s="26">
        <v>2011</v>
      </c>
      <c r="B12" s="26"/>
      <c r="C12" s="26"/>
      <c r="D12" s="26"/>
      <c r="E12" s="26"/>
      <c r="F12" s="26"/>
      <c r="G12" s="26"/>
      <c r="H12" s="15"/>
    </row>
    <row r="13" spans="1:8" x14ac:dyDescent="0.25">
      <c r="A13" s="7"/>
      <c r="B13" s="8" t="s">
        <v>5</v>
      </c>
      <c r="C13" s="8" t="s">
        <v>7</v>
      </c>
      <c r="D13" s="8" t="s">
        <v>8</v>
      </c>
      <c r="E13" s="8" t="s">
        <v>6</v>
      </c>
      <c r="F13" s="8" t="s">
        <v>7</v>
      </c>
      <c r="G13" s="9" t="s">
        <v>8</v>
      </c>
      <c r="H13" s="15"/>
    </row>
    <row r="14" spans="1:8" x14ac:dyDescent="0.25">
      <c r="A14" s="3" t="s">
        <v>3</v>
      </c>
      <c r="B14" s="1">
        <v>4</v>
      </c>
      <c r="C14" s="2">
        <f>B14/$B$20*100</f>
        <v>2.6315789473684208</v>
      </c>
      <c r="D14" s="10">
        <f>ROUND(C14,0)</f>
        <v>3</v>
      </c>
      <c r="E14" s="1">
        <v>65</v>
      </c>
      <c r="F14" s="2">
        <f t="shared" ref="F14:F19" si="4">E14/$E$20*100</f>
        <v>8.064516129032258</v>
      </c>
      <c r="G14" s="13">
        <f t="shared" ref="G14:G19" si="5">ROUND(F14,0)</f>
        <v>8</v>
      </c>
      <c r="H14" s="16"/>
    </row>
    <row r="15" spans="1:8" x14ac:dyDescent="0.25">
      <c r="A15" s="3" t="s">
        <v>2</v>
      </c>
      <c r="B15" s="1">
        <v>28</v>
      </c>
      <c r="C15" s="2">
        <f>B15/$B$20*100</f>
        <v>18.421052631578945</v>
      </c>
      <c r="D15" s="10">
        <f>ROUND(C15,0)</f>
        <v>18</v>
      </c>
      <c r="E15" s="1">
        <v>181</v>
      </c>
      <c r="F15" s="2">
        <f t="shared" si="4"/>
        <v>22.456575682382134</v>
      </c>
      <c r="G15" s="13">
        <f t="shared" si="5"/>
        <v>22</v>
      </c>
      <c r="H15" s="16"/>
    </row>
    <row r="16" spans="1:8" x14ac:dyDescent="0.25">
      <c r="A16" s="3" t="s">
        <v>4</v>
      </c>
      <c r="B16" s="1">
        <v>50</v>
      </c>
      <c r="C16" s="2">
        <f>B16/$B$20*100</f>
        <v>32.894736842105267</v>
      </c>
      <c r="D16" s="10">
        <f>ROUND(C16,0)</f>
        <v>33</v>
      </c>
      <c r="E16" s="1">
        <v>231</v>
      </c>
      <c r="F16" s="2">
        <f t="shared" si="4"/>
        <v>28.660049627791562</v>
      </c>
      <c r="G16" s="13">
        <f t="shared" si="5"/>
        <v>29</v>
      </c>
      <c r="H16" s="16"/>
    </row>
    <row r="17" spans="1:8" x14ac:dyDescent="0.25">
      <c r="A17" s="3" t="s">
        <v>0</v>
      </c>
      <c r="B17" s="1">
        <v>43</v>
      </c>
      <c r="C17" s="2">
        <f>B17/$B$20*100</f>
        <v>28.289473684210524</v>
      </c>
      <c r="D17" s="10">
        <f>ROUND(C17,0)</f>
        <v>28</v>
      </c>
      <c r="E17" s="1">
        <v>189</v>
      </c>
      <c r="F17" s="2">
        <f t="shared" si="4"/>
        <v>23.449131513647643</v>
      </c>
      <c r="G17" s="13">
        <f t="shared" si="5"/>
        <v>23</v>
      </c>
      <c r="H17" s="16"/>
    </row>
    <row r="18" spans="1:8" x14ac:dyDescent="0.25">
      <c r="A18" s="3" t="s">
        <v>1</v>
      </c>
      <c r="B18" s="1">
        <v>27</v>
      </c>
      <c r="C18" s="2">
        <f>B18/$B$20*100</f>
        <v>17.763157894736842</v>
      </c>
      <c r="D18" s="10">
        <f>ROUND(C18,0)</f>
        <v>18</v>
      </c>
      <c r="E18" s="1">
        <v>140</v>
      </c>
      <c r="F18" s="2">
        <f t="shared" si="4"/>
        <v>17.369727047146402</v>
      </c>
      <c r="G18" s="13">
        <f t="shared" si="5"/>
        <v>17</v>
      </c>
      <c r="H18" s="16"/>
    </row>
    <row r="19" spans="1:8" x14ac:dyDescent="0.25">
      <c r="A19" s="3" t="s">
        <v>9</v>
      </c>
      <c r="B19" s="1"/>
      <c r="C19" s="1"/>
      <c r="D19" s="10"/>
      <c r="E19" s="1"/>
      <c r="F19" s="2">
        <f t="shared" si="4"/>
        <v>0</v>
      </c>
      <c r="G19" s="13">
        <f t="shared" si="5"/>
        <v>0</v>
      </c>
      <c r="H19" s="16"/>
    </row>
    <row r="20" spans="1:8" ht="15.75" thickBot="1" x14ac:dyDescent="0.3">
      <c r="A20" s="4"/>
      <c r="B20" s="5">
        <f t="shared" ref="B20:G20" si="6">SUM(B14:B19)</f>
        <v>152</v>
      </c>
      <c r="C20" s="6">
        <f t="shared" si="6"/>
        <v>100</v>
      </c>
      <c r="D20" s="11">
        <f t="shared" si="6"/>
        <v>100</v>
      </c>
      <c r="E20" s="5">
        <f t="shared" si="6"/>
        <v>806</v>
      </c>
      <c r="F20" s="6">
        <f t="shared" si="6"/>
        <v>100</v>
      </c>
      <c r="G20" s="12">
        <f t="shared" si="6"/>
        <v>99</v>
      </c>
      <c r="H20" s="16"/>
    </row>
    <row r="22" spans="1:8" ht="15.75" thickBot="1" x14ac:dyDescent="0.3">
      <c r="A22" s="26">
        <v>2010</v>
      </c>
      <c r="B22" s="26"/>
      <c r="C22" s="26"/>
      <c r="D22" s="26"/>
      <c r="E22" s="26"/>
      <c r="F22" s="26"/>
      <c r="G22" s="26"/>
      <c r="H22" s="15"/>
    </row>
    <row r="23" spans="1:8" x14ac:dyDescent="0.25">
      <c r="A23" s="7"/>
      <c r="B23" s="8" t="s">
        <v>5</v>
      </c>
      <c r="C23" s="8" t="s">
        <v>7</v>
      </c>
      <c r="D23" s="8" t="s">
        <v>8</v>
      </c>
      <c r="E23" s="8" t="s">
        <v>6</v>
      </c>
      <c r="F23" s="8" t="s">
        <v>7</v>
      </c>
      <c r="G23" s="9" t="s">
        <v>8</v>
      </c>
      <c r="H23" s="15"/>
    </row>
    <row r="24" spans="1:8" x14ac:dyDescent="0.25">
      <c r="A24" s="3" t="s">
        <v>3</v>
      </c>
      <c r="B24" s="1">
        <v>3</v>
      </c>
      <c r="C24" s="2">
        <f>B24/$B$30*100</f>
        <v>1.9736842105263157</v>
      </c>
      <c r="D24" s="10">
        <f>ROUND(C24,0)</f>
        <v>2</v>
      </c>
      <c r="E24" s="1">
        <v>53</v>
      </c>
      <c r="F24" s="2">
        <f t="shared" ref="F24:F29" si="7">E24/$E$30*100</f>
        <v>6.4713064713064723</v>
      </c>
      <c r="G24" s="13">
        <f t="shared" ref="G24:G29" si="8">ROUND(F24,0)</f>
        <v>6</v>
      </c>
      <c r="H24" s="16"/>
    </row>
    <row r="25" spans="1:8" x14ac:dyDescent="0.25">
      <c r="A25" s="3" t="s">
        <v>2</v>
      </c>
      <c r="B25" s="1">
        <v>24</v>
      </c>
      <c r="C25" s="2">
        <f>B25/$B$30*100</f>
        <v>15.789473684210526</v>
      </c>
      <c r="D25" s="10">
        <f>ROUND(C25,0)</f>
        <v>16</v>
      </c>
      <c r="E25" s="1">
        <v>168</v>
      </c>
      <c r="F25" s="2">
        <f t="shared" si="7"/>
        <v>20.512820512820511</v>
      </c>
      <c r="G25" s="13">
        <f t="shared" si="8"/>
        <v>21</v>
      </c>
      <c r="H25" s="16"/>
    </row>
    <row r="26" spans="1:8" x14ac:dyDescent="0.25">
      <c r="A26" s="3" t="s">
        <v>4</v>
      </c>
      <c r="B26" s="1">
        <v>51</v>
      </c>
      <c r="C26" s="2">
        <f>B26/$B$30*100</f>
        <v>33.55263157894737</v>
      </c>
      <c r="D26" s="10">
        <f>ROUND(C26,0)</f>
        <v>34</v>
      </c>
      <c r="E26" s="1">
        <v>252</v>
      </c>
      <c r="F26" s="2">
        <f t="shared" si="7"/>
        <v>30.76923076923077</v>
      </c>
      <c r="G26" s="13">
        <f t="shared" si="8"/>
        <v>31</v>
      </c>
      <c r="H26" s="16"/>
    </row>
    <row r="27" spans="1:8" x14ac:dyDescent="0.25">
      <c r="A27" s="3" t="s">
        <v>0</v>
      </c>
      <c r="B27" s="1">
        <v>36</v>
      </c>
      <c r="C27" s="2">
        <f>B27/$B$30*100</f>
        <v>23.684210526315788</v>
      </c>
      <c r="D27" s="10">
        <f>ROUND(C27,0)</f>
        <v>24</v>
      </c>
      <c r="E27" s="1">
        <v>187</v>
      </c>
      <c r="F27" s="2">
        <f t="shared" si="7"/>
        <v>22.832722832722833</v>
      </c>
      <c r="G27" s="13">
        <f t="shared" si="8"/>
        <v>23</v>
      </c>
      <c r="H27" s="16"/>
    </row>
    <row r="28" spans="1:8" x14ac:dyDescent="0.25">
      <c r="A28" s="3" t="s">
        <v>1</v>
      </c>
      <c r="B28" s="1">
        <v>38</v>
      </c>
      <c r="C28" s="2">
        <f>B28/$B$30*100</f>
        <v>25</v>
      </c>
      <c r="D28" s="10">
        <f>ROUND(C28,0)</f>
        <v>25</v>
      </c>
      <c r="E28" s="1">
        <v>159</v>
      </c>
      <c r="F28" s="2">
        <f t="shared" si="7"/>
        <v>19.413919413919416</v>
      </c>
      <c r="G28" s="13">
        <f t="shared" si="8"/>
        <v>19</v>
      </c>
      <c r="H28" s="16"/>
    </row>
    <row r="29" spans="1:8" x14ac:dyDescent="0.25">
      <c r="A29" s="3" t="s">
        <v>9</v>
      </c>
      <c r="B29" s="1"/>
      <c r="C29" s="1"/>
      <c r="D29" s="10"/>
      <c r="E29" s="1"/>
      <c r="F29" s="2">
        <f t="shared" si="7"/>
        <v>0</v>
      </c>
      <c r="G29" s="13">
        <f t="shared" si="8"/>
        <v>0</v>
      </c>
      <c r="H29" s="16"/>
    </row>
    <row r="30" spans="1:8" ht="15.75" thickBot="1" x14ac:dyDescent="0.3">
      <c r="A30" s="4"/>
      <c r="B30" s="5">
        <f t="shared" ref="B30:G30" si="9">SUM(B24:B29)</f>
        <v>152</v>
      </c>
      <c r="C30" s="6">
        <f t="shared" si="9"/>
        <v>100</v>
      </c>
      <c r="D30" s="11">
        <f t="shared" si="9"/>
        <v>101</v>
      </c>
      <c r="E30" s="5">
        <f t="shared" si="9"/>
        <v>819</v>
      </c>
      <c r="F30" s="6">
        <f t="shared" si="9"/>
        <v>100</v>
      </c>
      <c r="G30" s="12">
        <f t="shared" si="9"/>
        <v>100</v>
      </c>
      <c r="H30" s="16"/>
    </row>
    <row r="32" spans="1:8" ht="15.75" thickBot="1" x14ac:dyDescent="0.3">
      <c r="A32" s="26">
        <v>2009</v>
      </c>
      <c r="B32" s="26"/>
      <c r="C32" s="26"/>
      <c r="D32" s="26"/>
      <c r="E32" s="26"/>
      <c r="F32" s="26"/>
      <c r="G32" s="26"/>
      <c r="H32" s="15"/>
    </row>
    <row r="33" spans="1:8" x14ac:dyDescent="0.25">
      <c r="A33" s="7"/>
      <c r="B33" s="8" t="s">
        <v>5</v>
      </c>
      <c r="C33" s="8" t="s">
        <v>7</v>
      </c>
      <c r="D33" s="8" t="s">
        <v>8</v>
      </c>
      <c r="E33" s="8" t="s">
        <v>6</v>
      </c>
      <c r="F33" s="8" t="s">
        <v>7</v>
      </c>
      <c r="G33" s="9" t="s">
        <v>8</v>
      </c>
      <c r="H33" s="15"/>
    </row>
    <row r="34" spans="1:8" x14ac:dyDescent="0.25">
      <c r="A34" s="3" t="s">
        <v>3</v>
      </c>
      <c r="B34" s="1">
        <v>2</v>
      </c>
      <c r="C34" s="2">
        <f>B34/$B$40*100</f>
        <v>1.3245033112582782</v>
      </c>
      <c r="D34" s="10">
        <f>ROUND(C34,0)</f>
        <v>1</v>
      </c>
      <c r="E34" s="1">
        <v>34</v>
      </c>
      <c r="F34" s="2">
        <f t="shared" ref="F34:F39" si="10">E34/$E$40*100</f>
        <v>4.2553191489361701</v>
      </c>
      <c r="G34" s="13">
        <f t="shared" ref="G34:G39" si="11">ROUND(F34,0)</f>
        <v>4</v>
      </c>
      <c r="H34" s="16"/>
    </row>
    <row r="35" spans="1:8" x14ac:dyDescent="0.25">
      <c r="A35" s="3" t="s">
        <v>2</v>
      </c>
      <c r="B35" s="1">
        <v>21</v>
      </c>
      <c r="C35" s="2">
        <f>B35/$B$40*100</f>
        <v>13.90728476821192</v>
      </c>
      <c r="D35" s="10">
        <f>ROUND(C35,0)</f>
        <v>14</v>
      </c>
      <c r="E35" s="1">
        <v>142</v>
      </c>
      <c r="F35" s="2">
        <f t="shared" si="10"/>
        <v>17.77221526908636</v>
      </c>
      <c r="G35" s="13">
        <f t="shared" si="11"/>
        <v>18</v>
      </c>
      <c r="H35" s="16"/>
    </row>
    <row r="36" spans="1:8" x14ac:dyDescent="0.25">
      <c r="A36" s="3" t="s">
        <v>4</v>
      </c>
      <c r="B36" s="1">
        <v>38</v>
      </c>
      <c r="C36" s="2">
        <f>B36/$B$40*100</f>
        <v>25.165562913907287</v>
      </c>
      <c r="D36" s="10">
        <f>ROUND(C36,0)</f>
        <v>25</v>
      </c>
      <c r="E36" s="1">
        <v>217</v>
      </c>
      <c r="F36" s="2">
        <f t="shared" si="10"/>
        <v>27.158948685857322</v>
      </c>
      <c r="G36" s="13">
        <f t="shared" si="11"/>
        <v>27</v>
      </c>
      <c r="H36" s="16"/>
    </row>
    <row r="37" spans="1:8" x14ac:dyDescent="0.25">
      <c r="A37" s="3" t="s">
        <v>0</v>
      </c>
      <c r="B37" s="1">
        <v>37</v>
      </c>
      <c r="C37" s="2">
        <f>B37/$B$40*100</f>
        <v>24.503311258278146</v>
      </c>
      <c r="D37" s="10">
        <f>ROUND(C37,0)</f>
        <v>25</v>
      </c>
      <c r="E37" s="1">
        <v>189</v>
      </c>
      <c r="F37" s="2">
        <f t="shared" si="10"/>
        <v>23.654568210262827</v>
      </c>
      <c r="G37" s="13">
        <f t="shared" si="11"/>
        <v>24</v>
      </c>
      <c r="H37" s="16"/>
    </row>
    <row r="38" spans="1:8" x14ac:dyDescent="0.25">
      <c r="A38" s="3" t="s">
        <v>1</v>
      </c>
      <c r="B38" s="1">
        <v>53</v>
      </c>
      <c r="C38" s="2">
        <f>B38/$B$40*100</f>
        <v>35.099337748344375</v>
      </c>
      <c r="D38" s="10">
        <f>ROUND(C38,0)</f>
        <v>35</v>
      </c>
      <c r="E38" s="1">
        <v>217</v>
      </c>
      <c r="F38" s="2">
        <f t="shared" si="10"/>
        <v>27.158948685857322</v>
      </c>
      <c r="G38" s="13">
        <f t="shared" si="11"/>
        <v>27</v>
      </c>
      <c r="H38" s="16"/>
    </row>
    <row r="39" spans="1:8" x14ac:dyDescent="0.25">
      <c r="A39" s="3" t="s">
        <v>9</v>
      </c>
      <c r="B39" s="1"/>
      <c r="C39" s="1"/>
      <c r="D39" s="10"/>
      <c r="E39" s="1">
        <v>0</v>
      </c>
      <c r="F39" s="2">
        <f t="shared" si="10"/>
        <v>0</v>
      </c>
      <c r="G39" s="13">
        <f t="shared" si="11"/>
        <v>0</v>
      </c>
      <c r="H39" s="16"/>
    </row>
    <row r="40" spans="1:8" ht="15.75" thickBot="1" x14ac:dyDescent="0.3">
      <c r="A40" s="4"/>
      <c r="B40" s="5">
        <f t="shared" ref="B40:G40" si="12">SUM(B34:B39)</f>
        <v>151</v>
      </c>
      <c r="C40" s="6">
        <f t="shared" si="12"/>
        <v>100</v>
      </c>
      <c r="D40" s="11">
        <f t="shared" si="12"/>
        <v>100</v>
      </c>
      <c r="E40" s="5">
        <f t="shared" si="12"/>
        <v>799</v>
      </c>
      <c r="F40" s="6">
        <f t="shared" si="12"/>
        <v>100</v>
      </c>
      <c r="G40" s="12">
        <f t="shared" si="12"/>
        <v>100</v>
      </c>
      <c r="H40" s="16"/>
    </row>
    <row r="41" spans="1:8" ht="15.75" thickBot="1" x14ac:dyDescent="0.3"/>
    <row r="42" spans="1:8" x14ac:dyDescent="0.25">
      <c r="A42" s="23" t="s">
        <v>6</v>
      </c>
      <c r="B42" s="24"/>
      <c r="C42" s="24"/>
      <c r="D42" s="24"/>
      <c r="E42" s="25"/>
    </row>
    <row r="43" spans="1:8" x14ac:dyDescent="0.25">
      <c r="A43" s="20"/>
      <c r="B43" s="21">
        <v>2009</v>
      </c>
      <c r="C43" s="21">
        <v>2010</v>
      </c>
      <c r="D43" s="21">
        <v>2011</v>
      </c>
      <c r="E43" s="22">
        <v>2012</v>
      </c>
    </row>
    <row r="44" spans="1:8" x14ac:dyDescent="0.25">
      <c r="A44" s="18" t="s">
        <v>10</v>
      </c>
      <c r="B44" s="1">
        <f>E34+E35</f>
        <v>176</v>
      </c>
      <c r="C44" s="1">
        <f>E24+E25</f>
        <v>221</v>
      </c>
      <c r="D44" s="1">
        <f>E14+E15</f>
        <v>246</v>
      </c>
      <c r="E44" s="14">
        <f>E4+E5</f>
        <v>293</v>
      </c>
    </row>
    <row r="45" spans="1:8" ht="15.75" thickBot="1" x14ac:dyDescent="0.3">
      <c r="A45" s="4" t="s">
        <v>11</v>
      </c>
      <c r="B45" s="5">
        <f>E37+E38</f>
        <v>406</v>
      </c>
      <c r="C45" s="5">
        <f>E27+E28</f>
        <v>346</v>
      </c>
      <c r="D45" s="5">
        <f>E17+E18</f>
        <v>329</v>
      </c>
      <c r="E45" s="19">
        <f>E7+E8</f>
        <v>284</v>
      </c>
    </row>
    <row r="46" spans="1:8" ht="15.75" thickBot="1" x14ac:dyDescent="0.3"/>
    <row r="47" spans="1:8" x14ac:dyDescent="0.25">
      <c r="A47" s="23" t="s">
        <v>5</v>
      </c>
      <c r="B47" s="24"/>
      <c r="C47" s="24"/>
      <c r="D47" s="24"/>
      <c r="E47" s="25"/>
    </row>
    <row r="48" spans="1:8" x14ac:dyDescent="0.25">
      <c r="A48" s="20"/>
      <c r="B48" s="21">
        <v>2009</v>
      </c>
      <c r="C48" s="21">
        <v>2010</v>
      </c>
      <c r="D48" s="21">
        <v>2011</v>
      </c>
      <c r="E48" s="22">
        <v>2012</v>
      </c>
    </row>
    <row r="49" spans="1:5" x14ac:dyDescent="0.25">
      <c r="A49" s="18" t="s">
        <v>10</v>
      </c>
      <c r="B49" s="1">
        <f>B34+B35</f>
        <v>23</v>
      </c>
      <c r="C49" s="1">
        <f>B24+B25</f>
        <v>27</v>
      </c>
      <c r="D49" s="1">
        <f>B14+B15</f>
        <v>32</v>
      </c>
      <c r="E49" s="14">
        <f>B4+B5</f>
        <v>50</v>
      </c>
    </row>
    <row r="50" spans="1:5" ht="15.75" thickBot="1" x14ac:dyDescent="0.3">
      <c r="A50" s="4" t="s">
        <v>11</v>
      </c>
      <c r="B50" s="5">
        <f>B37+B38</f>
        <v>90</v>
      </c>
      <c r="C50" s="5">
        <f>B27+B28</f>
        <v>74</v>
      </c>
      <c r="D50" s="5">
        <f>B17+B18</f>
        <v>70</v>
      </c>
      <c r="E50" s="19">
        <f>B7+B8</f>
        <v>57</v>
      </c>
    </row>
  </sheetData>
  <mergeCells count="6">
    <mergeCell ref="A47:E47"/>
    <mergeCell ref="A42:E42"/>
    <mergeCell ref="A2:G2"/>
    <mergeCell ref="A12:G12"/>
    <mergeCell ref="A22:G22"/>
    <mergeCell ref="A32:G32"/>
  </mergeCells>
  <pageMargins left="0.7" right="0.7" top="0.3" bottom="0.3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chartNumbers</vt:lpstr>
      <vt:lpstr>Chart-District-12</vt:lpstr>
      <vt:lpstr>Chart-School-12</vt:lpstr>
      <vt:lpstr>District-4yr</vt:lpstr>
      <vt:lpstr>School-4yr</vt:lpstr>
      <vt:lpstr>AB-DF_Districts</vt:lpstr>
      <vt:lpstr>AB-DF_Schools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jdecasta</dc:creator>
  <cp:lastModifiedBy>Joseph DeCastra III</cp:lastModifiedBy>
  <cp:lastPrinted>2012-09-11T16:11:55Z</cp:lastPrinted>
  <dcterms:created xsi:type="dcterms:W3CDTF">2011-08-30T19:05:39Z</dcterms:created>
  <dcterms:modified xsi:type="dcterms:W3CDTF">2012-09-20T15:26:09Z</dcterms:modified>
</cp:coreProperties>
</file>