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20-2021\FY21 -Files for Office of Reporting\"/>
    </mc:Choice>
  </mc:AlternateContent>
  <xr:revisionPtr revIDLastSave="0" documentId="8_{2C94110E-F818-4A9A-8C10-478954BE06CD}" xr6:coauthVersionLast="47" xr6:coauthVersionMax="47" xr10:uidLastSave="{00000000-0000-0000-0000-000000000000}"/>
  <bookViews>
    <workbookView xWindow="2910" yWindow="825" windowWidth="21600" windowHeight="10395" xr2:uid="{B85EDBDC-E4AC-4345-9870-CC265C56C520}"/>
  </bookViews>
  <sheets>
    <sheet name="2021 Final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9" i="1" l="1"/>
  <c r="G148" i="1"/>
  <c r="I148" i="1" s="1"/>
  <c r="E148" i="1"/>
  <c r="H148" i="1" s="1"/>
  <c r="H147" i="1"/>
  <c r="G147" i="1"/>
  <c r="I147" i="1" s="1"/>
  <c r="E147" i="1"/>
  <c r="G146" i="1"/>
  <c r="I146" i="1" s="1"/>
  <c r="E146" i="1"/>
  <c r="H146" i="1" s="1"/>
  <c r="H145" i="1"/>
  <c r="G145" i="1"/>
  <c r="I145" i="1" s="1"/>
  <c r="E145" i="1"/>
  <c r="G144" i="1"/>
  <c r="I144" i="1" s="1"/>
  <c r="E144" i="1"/>
  <c r="H144" i="1" s="1"/>
  <c r="H143" i="1"/>
  <c r="G143" i="1"/>
  <c r="I143" i="1" s="1"/>
  <c r="E143" i="1"/>
  <c r="G142" i="1"/>
  <c r="I142" i="1" s="1"/>
  <c r="E142" i="1"/>
  <c r="H142" i="1" s="1"/>
  <c r="H141" i="1"/>
  <c r="G141" i="1"/>
  <c r="I141" i="1" s="1"/>
  <c r="E141" i="1"/>
  <c r="G140" i="1"/>
  <c r="I140" i="1" s="1"/>
  <c r="E140" i="1"/>
  <c r="H140" i="1" s="1"/>
  <c r="H139" i="1"/>
  <c r="G139" i="1"/>
  <c r="I139" i="1" s="1"/>
  <c r="E139" i="1"/>
  <c r="G138" i="1"/>
  <c r="I138" i="1" s="1"/>
  <c r="E138" i="1"/>
  <c r="H138" i="1" s="1"/>
  <c r="H137" i="1"/>
  <c r="G137" i="1"/>
  <c r="I137" i="1" s="1"/>
  <c r="E137" i="1"/>
  <c r="G136" i="1"/>
  <c r="I136" i="1" s="1"/>
  <c r="E136" i="1"/>
  <c r="H136" i="1" s="1"/>
  <c r="H135" i="1"/>
  <c r="G135" i="1"/>
  <c r="I135" i="1" s="1"/>
  <c r="E135" i="1"/>
  <c r="G134" i="1"/>
  <c r="I134" i="1" s="1"/>
  <c r="E134" i="1"/>
  <c r="H134" i="1" s="1"/>
  <c r="H133" i="1"/>
  <c r="G133" i="1"/>
  <c r="I133" i="1" s="1"/>
  <c r="E133" i="1"/>
  <c r="G132" i="1"/>
  <c r="I132" i="1" s="1"/>
  <c r="E132" i="1"/>
  <c r="H132" i="1" s="1"/>
  <c r="H131" i="1"/>
  <c r="G131" i="1"/>
  <c r="I131" i="1" s="1"/>
  <c r="E131" i="1"/>
  <c r="G130" i="1"/>
  <c r="I130" i="1" s="1"/>
  <c r="E130" i="1"/>
  <c r="H130" i="1" s="1"/>
  <c r="H129" i="1"/>
  <c r="G129" i="1"/>
  <c r="I129" i="1" s="1"/>
  <c r="E129" i="1"/>
  <c r="G128" i="1"/>
  <c r="I128" i="1" s="1"/>
  <c r="E128" i="1"/>
  <c r="H128" i="1" s="1"/>
  <c r="H127" i="1"/>
  <c r="G127" i="1"/>
  <c r="I127" i="1" s="1"/>
  <c r="E127" i="1"/>
  <c r="G126" i="1"/>
  <c r="I126" i="1" s="1"/>
  <c r="E126" i="1"/>
  <c r="H126" i="1" s="1"/>
  <c r="H125" i="1"/>
  <c r="G125" i="1"/>
  <c r="I125" i="1" s="1"/>
  <c r="E125" i="1"/>
  <c r="G124" i="1"/>
  <c r="I124" i="1" s="1"/>
  <c r="E124" i="1"/>
  <c r="H124" i="1" s="1"/>
  <c r="H123" i="1"/>
  <c r="G123" i="1"/>
  <c r="I123" i="1" s="1"/>
  <c r="E123" i="1"/>
  <c r="G122" i="1"/>
  <c r="I122" i="1" s="1"/>
  <c r="E122" i="1"/>
  <c r="H122" i="1" s="1"/>
  <c r="H121" i="1"/>
  <c r="G121" i="1"/>
  <c r="I121" i="1" s="1"/>
  <c r="E121" i="1"/>
  <c r="G120" i="1"/>
  <c r="I120" i="1" s="1"/>
  <c r="E120" i="1"/>
  <c r="H120" i="1" s="1"/>
  <c r="H119" i="1"/>
  <c r="G119" i="1"/>
  <c r="I119" i="1" s="1"/>
  <c r="E119" i="1"/>
  <c r="G118" i="1"/>
  <c r="I118" i="1" s="1"/>
  <c r="E118" i="1"/>
  <c r="H118" i="1" s="1"/>
  <c r="H117" i="1"/>
  <c r="G117" i="1"/>
  <c r="I117" i="1" s="1"/>
  <c r="E117" i="1"/>
  <c r="G116" i="1"/>
  <c r="I116" i="1" s="1"/>
  <c r="E116" i="1"/>
  <c r="H116" i="1" s="1"/>
  <c r="H115" i="1"/>
  <c r="G115" i="1"/>
  <c r="I115" i="1" s="1"/>
  <c r="E115" i="1"/>
  <c r="G114" i="1"/>
  <c r="I114" i="1" s="1"/>
  <c r="E114" i="1"/>
  <c r="H114" i="1" s="1"/>
  <c r="H113" i="1"/>
  <c r="G113" i="1"/>
  <c r="I113" i="1" s="1"/>
  <c r="E113" i="1"/>
  <c r="G112" i="1"/>
  <c r="I112" i="1" s="1"/>
  <c r="E112" i="1"/>
  <c r="H112" i="1" s="1"/>
  <c r="H111" i="1"/>
  <c r="G111" i="1"/>
  <c r="I111" i="1" s="1"/>
  <c r="E111" i="1"/>
  <c r="G110" i="1"/>
  <c r="I110" i="1" s="1"/>
  <c r="E110" i="1"/>
  <c r="H110" i="1" s="1"/>
  <c r="H109" i="1"/>
  <c r="G109" i="1"/>
  <c r="I109" i="1" s="1"/>
  <c r="E109" i="1"/>
  <c r="G108" i="1"/>
  <c r="I108" i="1" s="1"/>
  <c r="E108" i="1"/>
  <c r="H108" i="1" s="1"/>
  <c r="H107" i="1"/>
  <c r="G107" i="1"/>
  <c r="I107" i="1" s="1"/>
  <c r="E107" i="1"/>
  <c r="G106" i="1"/>
  <c r="I106" i="1" s="1"/>
  <c r="E106" i="1"/>
  <c r="H106" i="1" s="1"/>
  <c r="H105" i="1"/>
  <c r="G105" i="1"/>
  <c r="I105" i="1" s="1"/>
  <c r="E105" i="1"/>
  <c r="G104" i="1"/>
  <c r="I104" i="1" s="1"/>
  <c r="E104" i="1"/>
  <c r="H104" i="1" s="1"/>
  <c r="H103" i="1"/>
  <c r="G103" i="1"/>
  <c r="I103" i="1" s="1"/>
  <c r="E103" i="1"/>
  <c r="G102" i="1"/>
  <c r="I102" i="1" s="1"/>
  <c r="E102" i="1"/>
  <c r="H102" i="1" s="1"/>
  <c r="H101" i="1"/>
  <c r="G101" i="1"/>
  <c r="I101" i="1" s="1"/>
  <c r="E101" i="1"/>
  <c r="G100" i="1"/>
  <c r="I100" i="1" s="1"/>
  <c r="E100" i="1"/>
  <c r="H100" i="1" s="1"/>
  <c r="H99" i="1"/>
  <c r="G99" i="1"/>
  <c r="I99" i="1" s="1"/>
  <c r="E99" i="1"/>
  <c r="G98" i="1"/>
  <c r="I98" i="1" s="1"/>
  <c r="E98" i="1"/>
  <c r="H98" i="1" s="1"/>
  <c r="H97" i="1"/>
  <c r="G97" i="1"/>
  <c r="I97" i="1" s="1"/>
  <c r="E97" i="1"/>
  <c r="G96" i="1"/>
  <c r="I96" i="1" s="1"/>
  <c r="E96" i="1"/>
  <c r="H96" i="1" s="1"/>
  <c r="H95" i="1"/>
  <c r="G95" i="1"/>
  <c r="I95" i="1" s="1"/>
  <c r="E95" i="1"/>
  <c r="G94" i="1"/>
  <c r="I94" i="1" s="1"/>
  <c r="E94" i="1"/>
  <c r="H94" i="1" s="1"/>
  <c r="H93" i="1"/>
  <c r="G93" i="1"/>
  <c r="I93" i="1" s="1"/>
  <c r="E93" i="1"/>
  <c r="G92" i="1"/>
  <c r="I92" i="1" s="1"/>
  <c r="E92" i="1"/>
  <c r="H92" i="1" s="1"/>
  <c r="H91" i="1"/>
  <c r="G91" i="1"/>
  <c r="I91" i="1" s="1"/>
  <c r="E91" i="1"/>
  <c r="G90" i="1"/>
  <c r="I90" i="1" s="1"/>
  <c r="E90" i="1"/>
  <c r="H90" i="1" s="1"/>
  <c r="H89" i="1"/>
  <c r="G89" i="1"/>
  <c r="I89" i="1" s="1"/>
  <c r="E89" i="1"/>
  <c r="G88" i="1"/>
  <c r="I88" i="1" s="1"/>
  <c r="E88" i="1"/>
  <c r="H88" i="1" s="1"/>
  <c r="H87" i="1"/>
  <c r="G87" i="1"/>
  <c r="I87" i="1" s="1"/>
  <c r="E87" i="1"/>
  <c r="G86" i="1"/>
  <c r="I86" i="1" s="1"/>
  <c r="E86" i="1"/>
  <c r="H86" i="1" s="1"/>
  <c r="H85" i="1"/>
  <c r="G85" i="1"/>
  <c r="I85" i="1" s="1"/>
  <c r="E85" i="1"/>
  <c r="G84" i="1"/>
  <c r="I84" i="1" s="1"/>
  <c r="E84" i="1"/>
  <c r="H84" i="1" s="1"/>
  <c r="H83" i="1"/>
  <c r="G83" i="1"/>
  <c r="I83" i="1" s="1"/>
  <c r="E83" i="1"/>
  <c r="G82" i="1"/>
  <c r="I82" i="1" s="1"/>
  <c r="E82" i="1"/>
  <c r="H82" i="1" s="1"/>
  <c r="H81" i="1"/>
  <c r="G81" i="1"/>
  <c r="I81" i="1" s="1"/>
  <c r="E81" i="1"/>
  <c r="G80" i="1"/>
  <c r="I80" i="1" s="1"/>
  <c r="E80" i="1"/>
  <c r="H80" i="1" s="1"/>
  <c r="H79" i="1"/>
  <c r="G79" i="1"/>
  <c r="I79" i="1" s="1"/>
  <c r="E79" i="1"/>
  <c r="G78" i="1"/>
  <c r="I78" i="1" s="1"/>
  <c r="E78" i="1"/>
  <c r="H78" i="1" s="1"/>
  <c r="H77" i="1"/>
  <c r="G77" i="1"/>
  <c r="I77" i="1" s="1"/>
  <c r="E77" i="1"/>
  <c r="G76" i="1"/>
  <c r="I76" i="1" s="1"/>
  <c r="E76" i="1"/>
  <c r="H76" i="1" s="1"/>
  <c r="H75" i="1"/>
  <c r="G75" i="1"/>
  <c r="I75" i="1" s="1"/>
  <c r="E75" i="1"/>
  <c r="G74" i="1"/>
  <c r="I74" i="1" s="1"/>
  <c r="E74" i="1"/>
  <c r="H74" i="1" s="1"/>
  <c r="H73" i="1"/>
  <c r="G73" i="1"/>
  <c r="I73" i="1" s="1"/>
  <c r="E73" i="1"/>
  <c r="G72" i="1"/>
  <c r="I72" i="1" s="1"/>
  <c r="E72" i="1"/>
  <c r="H72" i="1" s="1"/>
  <c r="H71" i="1"/>
  <c r="G71" i="1"/>
  <c r="I71" i="1" s="1"/>
  <c r="E71" i="1"/>
  <c r="G70" i="1"/>
  <c r="I70" i="1" s="1"/>
  <c r="E70" i="1"/>
  <c r="H70" i="1" s="1"/>
  <c r="H69" i="1"/>
  <c r="G69" i="1"/>
  <c r="I69" i="1" s="1"/>
  <c r="E69" i="1"/>
  <c r="G68" i="1"/>
  <c r="I68" i="1" s="1"/>
  <c r="E68" i="1"/>
  <c r="H68" i="1" s="1"/>
  <c r="H67" i="1"/>
  <c r="G67" i="1"/>
  <c r="I67" i="1" s="1"/>
  <c r="E67" i="1"/>
  <c r="G66" i="1"/>
  <c r="I66" i="1" s="1"/>
  <c r="E66" i="1"/>
  <c r="H66" i="1" s="1"/>
  <c r="H65" i="1"/>
  <c r="G65" i="1"/>
  <c r="I65" i="1" s="1"/>
  <c r="E65" i="1"/>
  <c r="G64" i="1"/>
  <c r="I64" i="1" s="1"/>
  <c r="E64" i="1"/>
  <c r="H64" i="1" s="1"/>
  <c r="H63" i="1"/>
  <c r="G63" i="1"/>
  <c r="I63" i="1" s="1"/>
  <c r="E63" i="1"/>
  <c r="G62" i="1"/>
  <c r="I62" i="1" s="1"/>
  <c r="E62" i="1"/>
  <c r="H62" i="1" s="1"/>
  <c r="H61" i="1"/>
  <c r="G61" i="1"/>
  <c r="I61" i="1" s="1"/>
  <c r="E61" i="1"/>
  <c r="G60" i="1"/>
  <c r="I60" i="1" s="1"/>
  <c r="E60" i="1"/>
  <c r="H60" i="1" s="1"/>
  <c r="H59" i="1"/>
  <c r="G59" i="1"/>
  <c r="I59" i="1" s="1"/>
  <c r="E59" i="1"/>
  <c r="G58" i="1"/>
  <c r="I58" i="1" s="1"/>
  <c r="E58" i="1"/>
  <c r="H58" i="1" s="1"/>
  <c r="H57" i="1"/>
  <c r="G57" i="1"/>
  <c r="I57" i="1" s="1"/>
  <c r="E57" i="1"/>
  <c r="G56" i="1"/>
  <c r="I56" i="1" s="1"/>
  <c r="E56" i="1"/>
  <c r="H56" i="1" s="1"/>
  <c r="H55" i="1"/>
  <c r="G55" i="1"/>
  <c r="I55" i="1" s="1"/>
  <c r="E55" i="1"/>
  <c r="G54" i="1"/>
  <c r="I54" i="1" s="1"/>
  <c r="E54" i="1"/>
  <c r="H54" i="1" s="1"/>
  <c r="H53" i="1"/>
  <c r="G53" i="1"/>
  <c r="I53" i="1" s="1"/>
  <c r="E53" i="1"/>
  <c r="G52" i="1"/>
  <c r="I52" i="1" s="1"/>
  <c r="E52" i="1"/>
  <c r="H52" i="1" s="1"/>
  <c r="H51" i="1"/>
  <c r="G51" i="1"/>
  <c r="I51" i="1" s="1"/>
  <c r="E51" i="1"/>
  <c r="G50" i="1"/>
  <c r="I50" i="1" s="1"/>
  <c r="E50" i="1"/>
  <c r="H50" i="1" s="1"/>
  <c r="H49" i="1"/>
  <c r="G49" i="1"/>
  <c r="I49" i="1" s="1"/>
  <c r="E49" i="1"/>
  <c r="G48" i="1"/>
  <c r="I48" i="1" s="1"/>
  <c r="E48" i="1"/>
  <c r="H48" i="1" s="1"/>
  <c r="H47" i="1"/>
  <c r="G47" i="1"/>
  <c r="I47" i="1" s="1"/>
  <c r="E47" i="1"/>
  <c r="G46" i="1"/>
  <c r="I46" i="1" s="1"/>
  <c r="E46" i="1"/>
  <c r="H46" i="1" s="1"/>
  <c r="H45" i="1"/>
  <c r="G45" i="1"/>
  <c r="I45" i="1" s="1"/>
  <c r="E45" i="1"/>
  <c r="G44" i="1"/>
  <c r="I44" i="1" s="1"/>
  <c r="E44" i="1"/>
  <c r="H44" i="1" s="1"/>
  <c r="H43" i="1"/>
  <c r="G43" i="1"/>
  <c r="I43" i="1" s="1"/>
  <c r="E43" i="1"/>
  <c r="H42" i="1"/>
  <c r="G42" i="1"/>
  <c r="I42" i="1" s="1"/>
  <c r="E42" i="1"/>
  <c r="H41" i="1"/>
  <c r="G41" i="1"/>
  <c r="I41" i="1" s="1"/>
  <c r="E41" i="1"/>
  <c r="H40" i="1"/>
  <c r="G40" i="1"/>
  <c r="I40" i="1" s="1"/>
  <c r="E40" i="1"/>
  <c r="H39" i="1"/>
  <c r="G39" i="1"/>
  <c r="I39" i="1" s="1"/>
  <c r="E39" i="1"/>
  <c r="H38" i="1"/>
  <c r="G38" i="1"/>
  <c r="I38" i="1" s="1"/>
  <c r="E38" i="1"/>
  <c r="H37" i="1"/>
  <c r="G37" i="1"/>
  <c r="I37" i="1" s="1"/>
  <c r="E37" i="1"/>
  <c r="H36" i="1"/>
  <c r="G36" i="1"/>
  <c r="I36" i="1" s="1"/>
  <c r="E36" i="1"/>
  <c r="H35" i="1"/>
  <c r="G35" i="1"/>
  <c r="I35" i="1" s="1"/>
  <c r="E35" i="1"/>
  <c r="H34" i="1"/>
  <c r="G34" i="1"/>
  <c r="I34" i="1" s="1"/>
  <c r="E34" i="1"/>
  <c r="H33" i="1"/>
  <c r="G33" i="1"/>
  <c r="I33" i="1" s="1"/>
  <c r="E33" i="1"/>
  <c r="H32" i="1"/>
  <c r="G32" i="1"/>
  <c r="I32" i="1" s="1"/>
  <c r="E32" i="1"/>
  <c r="H31" i="1"/>
  <c r="G31" i="1"/>
  <c r="I31" i="1" s="1"/>
  <c r="E31" i="1"/>
  <c r="H30" i="1"/>
  <c r="G30" i="1"/>
  <c r="I30" i="1" s="1"/>
  <c r="E30" i="1"/>
  <c r="H29" i="1"/>
  <c r="G29" i="1"/>
  <c r="I29" i="1" s="1"/>
  <c r="E29" i="1"/>
  <c r="H28" i="1"/>
  <c r="G28" i="1"/>
  <c r="I28" i="1" s="1"/>
  <c r="E28" i="1"/>
  <c r="H27" i="1"/>
  <c r="G27" i="1"/>
  <c r="I27" i="1" s="1"/>
  <c r="E27" i="1"/>
  <c r="H26" i="1"/>
  <c r="G26" i="1"/>
  <c r="I26" i="1" s="1"/>
  <c r="E26" i="1"/>
  <c r="H25" i="1"/>
  <c r="G25" i="1"/>
  <c r="I25" i="1" s="1"/>
  <c r="E25" i="1"/>
  <c r="H24" i="1"/>
  <c r="G24" i="1"/>
  <c r="I24" i="1" s="1"/>
  <c r="E24" i="1"/>
  <c r="H23" i="1"/>
  <c r="G23" i="1"/>
  <c r="I23" i="1" s="1"/>
  <c r="E23" i="1"/>
  <c r="G22" i="1"/>
  <c r="I22" i="1" s="1"/>
  <c r="E22" i="1"/>
  <c r="H22" i="1" s="1"/>
  <c r="H21" i="1"/>
  <c r="G21" i="1"/>
  <c r="I21" i="1" s="1"/>
  <c r="E21" i="1"/>
  <c r="H20" i="1"/>
  <c r="G20" i="1"/>
  <c r="I20" i="1" s="1"/>
  <c r="E20" i="1"/>
  <c r="H19" i="1"/>
  <c r="G19" i="1"/>
  <c r="I19" i="1" s="1"/>
  <c r="E19" i="1"/>
  <c r="H18" i="1"/>
  <c r="G18" i="1"/>
  <c r="I18" i="1" s="1"/>
  <c r="E18" i="1"/>
  <c r="H17" i="1"/>
  <c r="G17" i="1"/>
  <c r="I17" i="1" s="1"/>
  <c r="E17" i="1"/>
  <c r="G16" i="1"/>
  <c r="I16" i="1" s="1"/>
  <c r="E16" i="1"/>
  <c r="H16" i="1" s="1"/>
  <c r="H15" i="1"/>
  <c r="G15" i="1"/>
  <c r="I15" i="1" s="1"/>
  <c r="E15" i="1"/>
  <c r="H14" i="1"/>
  <c r="G14" i="1"/>
  <c r="I14" i="1" s="1"/>
  <c r="E14" i="1"/>
  <c r="H13" i="1"/>
  <c r="G13" i="1"/>
  <c r="I13" i="1" s="1"/>
  <c r="E13" i="1"/>
  <c r="H12" i="1"/>
  <c r="G12" i="1"/>
  <c r="I12" i="1" s="1"/>
  <c r="E12" i="1"/>
  <c r="H11" i="1"/>
  <c r="G11" i="1"/>
  <c r="I11" i="1" s="1"/>
  <c r="E11" i="1"/>
  <c r="G10" i="1"/>
  <c r="I10" i="1" s="1"/>
  <c r="E10" i="1"/>
  <c r="H10" i="1" s="1"/>
  <c r="H9" i="1"/>
  <c r="G9" i="1"/>
  <c r="I9" i="1" s="1"/>
  <c r="E9" i="1"/>
  <c r="G8" i="1"/>
  <c r="I8" i="1" s="1"/>
  <c r="E8" i="1"/>
  <c r="H8" i="1" s="1"/>
  <c r="H7" i="1"/>
  <c r="G7" i="1"/>
  <c r="I7" i="1" s="1"/>
  <c r="E7" i="1"/>
  <c r="G6" i="1"/>
  <c r="I6" i="1" s="1"/>
  <c r="E6" i="1"/>
  <c r="H6" i="1" s="1"/>
  <c r="H5" i="1"/>
  <c r="G5" i="1"/>
  <c r="I5" i="1" s="1"/>
  <c r="E5" i="1"/>
  <c r="G4" i="1"/>
  <c r="I4" i="1" s="1"/>
  <c r="E4" i="1"/>
  <c r="H4" i="1" s="1"/>
  <c r="H3" i="1"/>
  <c r="G3" i="1"/>
  <c r="I3" i="1" s="1"/>
  <c r="E3" i="1"/>
  <c r="G2" i="1"/>
  <c r="I2" i="1" s="1"/>
  <c r="E2" i="1"/>
  <c r="E149" i="1" s="1"/>
  <c r="H2" i="1" l="1"/>
</calcChain>
</file>

<file path=xl/sharedStrings.xml><?xml version="1.0" encoding="utf-8"?>
<sst xmlns="http://schemas.openxmlformats.org/spreadsheetml/2006/main" count="304" uniqueCount="303">
  <si>
    <t>DISTRICT NUMBER</t>
  </si>
  <si>
    <t>DISTRICT NAME</t>
  </si>
  <si>
    <t>2020-21
TOTAL CURRENT OPERATIONS              (All Funds - Functions          1000-3999)</t>
  </si>
  <si>
    <t>CAP 4% PLUS 150,000</t>
  </si>
  <si>
    <t>2020-21 DISTRICT ADMINISTRATION</t>
  </si>
  <si>
    <t>PERCENT OF TOTAL CURRENT OPERATIONS</t>
  </si>
  <si>
    <t>OVER (UNDER)                  CAP</t>
  </si>
  <si>
    <t>PERCENT RANK 
(L TO H)</t>
  </si>
  <si>
    <t>130</t>
  </si>
  <si>
    <t>NATCHEZ</t>
  </si>
  <si>
    <t>200</t>
  </si>
  <si>
    <t>ALCORN</t>
  </si>
  <si>
    <t>220</t>
  </si>
  <si>
    <t>CORINTH</t>
  </si>
  <si>
    <t>300</t>
  </si>
  <si>
    <t>AMITE</t>
  </si>
  <si>
    <t>400</t>
  </si>
  <si>
    <t>ATTALA</t>
  </si>
  <si>
    <t>420</t>
  </si>
  <si>
    <t>KOSCIUSKO</t>
  </si>
  <si>
    <t>500</t>
  </si>
  <si>
    <t>BENTON</t>
  </si>
  <si>
    <t>614</t>
  </si>
  <si>
    <t>CLEVELAND</t>
  </si>
  <si>
    <t>617</t>
  </si>
  <si>
    <t>NORTH BOLIVAR CONSOLIDATED</t>
  </si>
  <si>
    <t>618</t>
  </si>
  <si>
    <t>WEST BOLIVAR CONSOLIDATED</t>
  </si>
  <si>
    <t>700</t>
  </si>
  <si>
    <t>CALHOUN</t>
  </si>
  <si>
    <t>800</t>
  </si>
  <si>
    <t>CARROLL</t>
  </si>
  <si>
    <t>900</t>
  </si>
  <si>
    <t>CHICKASAW</t>
  </si>
  <si>
    <t>920</t>
  </si>
  <si>
    <t>HOUSTON</t>
  </si>
  <si>
    <t>921</t>
  </si>
  <si>
    <t>OKOLONA</t>
  </si>
  <si>
    <t>1000</t>
  </si>
  <si>
    <t>CHOCTAW</t>
  </si>
  <si>
    <t>1100</t>
  </si>
  <si>
    <t>CLAIBORNE</t>
  </si>
  <si>
    <t>1211</t>
  </si>
  <si>
    <t>ENTERPRISE</t>
  </si>
  <si>
    <t>1212</t>
  </si>
  <si>
    <t>QUITMAN</t>
  </si>
  <si>
    <t>1321</t>
  </si>
  <si>
    <t>WEST POINTCONSOLIDATED</t>
  </si>
  <si>
    <t>1400</t>
  </si>
  <si>
    <t>COAHOMA</t>
  </si>
  <si>
    <t>1402</t>
  </si>
  <si>
    <t>COAHOMA AHS</t>
  </si>
  <si>
    <t>1420</t>
  </si>
  <si>
    <t>CLARKSDALE</t>
  </si>
  <si>
    <t>1425</t>
  </si>
  <si>
    <t>CLARKSDALE COLLEGIATE</t>
  </si>
  <si>
    <t>1500</t>
  </si>
  <si>
    <t>COPIAH</t>
  </si>
  <si>
    <t>1520</t>
  </si>
  <si>
    <t>HAZLEHURST</t>
  </si>
  <si>
    <t>1600</t>
  </si>
  <si>
    <t>COVINGTON</t>
  </si>
  <si>
    <t>1700</t>
  </si>
  <si>
    <t>DESOTO</t>
  </si>
  <si>
    <t>1800</t>
  </si>
  <si>
    <t>FORREST</t>
  </si>
  <si>
    <t>1802</t>
  </si>
  <si>
    <t>FORREST AHS</t>
  </si>
  <si>
    <t>1820</t>
  </si>
  <si>
    <t>HATTIESBURG</t>
  </si>
  <si>
    <t>1821</t>
  </si>
  <si>
    <t>PETAL</t>
  </si>
  <si>
    <t>1900</t>
  </si>
  <si>
    <t>FRANKLIN</t>
  </si>
  <si>
    <t>2000</t>
  </si>
  <si>
    <t>GEORGE</t>
  </si>
  <si>
    <t>2100</t>
  </si>
  <si>
    <t>GREENE</t>
  </si>
  <si>
    <t>2220</t>
  </si>
  <si>
    <t>GRENADA</t>
  </si>
  <si>
    <t>2300</t>
  </si>
  <si>
    <t>HANCOCK</t>
  </si>
  <si>
    <t>2320</t>
  </si>
  <si>
    <t>BAY ST LOUIS</t>
  </si>
  <si>
    <t>2400</t>
  </si>
  <si>
    <t>HARRISON</t>
  </si>
  <si>
    <t>2420</t>
  </si>
  <si>
    <t>BILOXI</t>
  </si>
  <si>
    <t>2421</t>
  </si>
  <si>
    <t>GULFPORT</t>
  </si>
  <si>
    <t>2422</t>
  </si>
  <si>
    <t>LONG BEACH</t>
  </si>
  <si>
    <t>2423</t>
  </si>
  <si>
    <t>PASS CHRISTIAN</t>
  </si>
  <si>
    <t>2500</t>
  </si>
  <si>
    <t>HINDS</t>
  </si>
  <si>
    <t>2505</t>
  </si>
  <si>
    <t>SMILOW COLLEGIATE</t>
  </si>
  <si>
    <t>2515</t>
  </si>
  <si>
    <t>REIMAGINE PREP</t>
  </si>
  <si>
    <t>2520</t>
  </si>
  <si>
    <t>JACKSON PUBLIC</t>
  </si>
  <si>
    <t>2521</t>
  </si>
  <si>
    <t>CLINTON</t>
  </si>
  <si>
    <t>2525</t>
  </si>
  <si>
    <t>MIDTOWN PUBLIC</t>
  </si>
  <si>
    <t>2535</t>
  </si>
  <si>
    <t>SMILOW PREP</t>
  </si>
  <si>
    <t>2545</t>
  </si>
  <si>
    <t>AMBITION PREP</t>
  </si>
  <si>
    <t>2611</t>
  </si>
  <si>
    <t>HOLMES COUNTY CONSOL</t>
  </si>
  <si>
    <t>2700</t>
  </si>
  <si>
    <t>HUMPHREYS</t>
  </si>
  <si>
    <t>2900</t>
  </si>
  <si>
    <t>ITAWAMBA</t>
  </si>
  <si>
    <t>3000</t>
  </si>
  <si>
    <t>JACKSON</t>
  </si>
  <si>
    <t>3020</t>
  </si>
  <si>
    <t>MOSS POINT</t>
  </si>
  <si>
    <t>3021</t>
  </si>
  <si>
    <t>OCEAN SPRINGS</t>
  </si>
  <si>
    <t>3022</t>
  </si>
  <si>
    <t>PASCAGOULA</t>
  </si>
  <si>
    <t>3111</t>
  </si>
  <si>
    <t>EAST JASPER</t>
  </si>
  <si>
    <t>3112</t>
  </si>
  <si>
    <t>WEST JASPER</t>
  </si>
  <si>
    <t>3200</t>
  </si>
  <si>
    <t>JEFFERSON</t>
  </si>
  <si>
    <t>3300</t>
  </si>
  <si>
    <t>JEFFERSON DAVIS</t>
  </si>
  <si>
    <t>3400</t>
  </si>
  <si>
    <t>JONES</t>
  </si>
  <si>
    <t>3420</t>
  </si>
  <si>
    <t>LAUREL</t>
  </si>
  <si>
    <t>3500</t>
  </si>
  <si>
    <t>KEMPER</t>
  </si>
  <si>
    <t>3600</t>
  </si>
  <si>
    <t>LAFAYETTE</t>
  </si>
  <si>
    <t>3620</t>
  </si>
  <si>
    <t>OXFORD</t>
  </si>
  <si>
    <t>3700</t>
  </si>
  <si>
    <t>LAMAR</t>
  </si>
  <si>
    <t>3800</t>
  </si>
  <si>
    <t>LAUDERDALE</t>
  </si>
  <si>
    <t>3820</t>
  </si>
  <si>
    <t>MERIDIAN</t>
  </si>
  <si>
    <t>3900</t>
  </si>
  <si>
    <t>LAWRENCE</t>
  </si>
  <si>
    <t>4000</t>
  </si>
  <si>
    <t>LEAKE</t>
  </si>
  <si>
    <t>4100</t>
  </si>
  <si>
    <t>LEE</t>
  </si>
  <si>
    <t>4111</t>
  </si>
  <si>
    <t>NETTLETON</t>
  </si>
  <si>
    <t>4120</t>
  </si>
  <si>
    <t>TUPELO</t>
  </si>
  <si>
    <t>4211</t>
  </si>
  <si>
    <t>GREENWOOD-LEFLORE CONS</t>
  </si>
  <si>
    <t>4225</t>
  </si>
  <si>
    <t>Leflore Legacy Academy</t>
  </si>
  <si>
    <t>4300</t>
  </si>
  <si>
    <t>LINCOLN</t>
  </si>
  <si>
    <t>4320</t>
  </si>
  <si>
    <t>BROOKHAVEN</t>
  </si>
  <si>
    <t>4400</t>
  </si>
  <si>
    <t>LOWNDES</t>
  </si>
  <si>
    <t>4420</t>
  </si>
  <si>
    <t>COLUMBUS</t>
  </si>
  <si>
    <t>4500</t>
  </si>
  <si>
    <t>MADISON</t>
  </si>
  <si>
    <t>4520</t>
  </si>
  <si>
    <t>CANTON</t>
  </si>
  <si>
    <t>4600</t>
  </si>
  <si>
    <t>MARION</t>
  </si>
  <si>
    <t>4620</t>
  </si>
  <si>
    <t>COLUMBIA</t>
  </si>
  <si>
    <t>4700</t>
  </si>
  <si>
    <t>MARSHALL</t>
  </si>
  <si>
    <t>4720</t>
  </si>
  <si>
    <t>HOLLY SPRINGS</t>
  </si>
  <si>
    <t>4800</t>
  </si>
  <si>
    <t>MONROE</t>
  </si>
  <si>
    <t>4820</t>
  </si>
  <si>
    <t>ABERDEEN</t>
  </si>
  <si>
    <t>4821</t>
  </si>
  <si>
    <t>AMORY</t>
  </si>
  <si>
    <t>4911</t>
  </si>
  <si>
    <t>WINONA/MONTGOMERY CONSOL</t>
  </si>
  <si>
    <t>5000</t>
  </si>
  <si>
    <t>NESHOBA</t>
  </si>
  <si>
    <t>5020</t>
  </si>
  <si>
    <t>PHILADELPHIA</t>
  </si>
  <si>
    <t>5100</t>
  </si>
  <si>
    <t>NEWTON COUNTY</t>
  </si>
  <si>
    <t>5130</t>
  </si>
  <si>
    <t>NEWTON PUBLIC</t>
  </si>
  <si>
    <t>5131</t>
  </si>
  <si>
    <t>UNION PUBLIC</t>
  </si>
  <si>
    <t>5200</t>
  </si>
  <si>
    <t>NOXUBEE</t>
  </si>
  <si>
    <t>5321</t>
  </si>
  <si>
    <t>STARKVILLE OKTIBBEHA</t>
  </si>
  <si>
    <t>5411</t>
  </si>
  <si>
    <t>NORTH PANOLA</t>
  </si>
  <si>
    <t>5412</t>
  </si>
  <si>
    <t>SOUTH PANOLA</t>
  </si>
  <si>
    <t>5500</t>
  </si>
  <si>
    <t>PEARL RIVER</t>
  </si>
  <si>
    <t>5520</t>
  </si>
  <si>
    <t>PICAYUNE</t>
  </si>
  <si>
    <t>5530</t>
  </si>
  <si>
    <t>POPLARVILLE</t>
  </si>
  <si>
    <t>5600</t>
  </si>
  <si>
    <t>PERRY</t>
  </si>
  <si>
    <t>5620</t>
  </si>
  <si>
    <t>RICHTON</t>
  </si>
  <si>
    <t>5711</t>
  </si>
  <si>
    <t>NORTH PIKE</t>
  </si>
  <si>
    <t>5712</t>
  </si>
  <si>
    <t>SOUTH PIKE</t>
  </si>
  <si>
    <t>5720</t>
  </si>
  <si>
    <t>MCCOMB</t>
  </si>
  <si>
    <t>5800</t>
  </si>
  <si>
    <t>PONTOTOC COUNTY</t>
  </si>
  <si>
    <t>5820</t>
  </si>
  <si>
    <t>PONTOTOC CITY</t>
  </si>
  <si>
    <t>5900</t>
  </si>
  <si>
    <t>PRENTISS</t>
  </si>
  <si>
    <t>5920</t>
  </si>
  <si>
    <t>BALDWYN</t>
  </si>
  <si>
    <t>5921</t>
  </si>
  <si>
    <t>BOONEVILLE</t>
  </si>
  <si>
    <t>6000</t>
  </si>
  <si>
    <t>QUITMAN COUNTY</t>
  </si>
  <si>
    <t>6100</t>
  </si>
  <si>
    <t>RANKIN</t>
  </si>
  <si>
    <t>6120</t>
  </si>
  <si>
    <t>PEARL</t>
  </si>
  <si>
    <t>6200</t>
  </si>
  <si>
    <t>SCOTT</t>
  </si>
  <si>
    <t>6220</t>
  </si>
  <si>
    <t>FOREST</t>
  </si>
  <si>
    <t>6312</t>
  </si>
  <si>
    <t>SOUTH DELTA</t>
  </si>
  <si>
    <t>6400</t>
  </si>
  <si>
    <t>SIMPSON</t>
  </si>
  <si>
    <t>6500</t>
  </si>
  <si>
    <t>SMITH</t>
  </si>
  <si>
    <t>6600</t>
  </si>
  <si>
    <t>STONE</t>
  </si>
  <si>
    <t>6711</t>
  </si>
  <si>
    <t>SUNFLOWER CONSOLIDATED</t>
  </si>
  <si>
    <t>6811</t>
  </si>
  <si>
    <t>EAST TALLAHATCHIE</t>
  </si>
  <si>
    <t>6812</t>
  </si>
  <si>
    <t>WEST TALLAHATCHIE</t>
  </si>
  <si>
    <t>6900</t>
  </si>
  <si>
    <t>TATE</t>
  </si>
  <si>
    <t>6920</t>
  </si>
  <si>
    <t>SENATOBIA</t>
  </si>
  <si>
    <t>7011</t>
  </si>
  <si>
    <t>NORTH TIPPAH</t>
  </si>
  <si>
    <t>7012</t>
  </si>
  <si>
    <t>SOUTH TIPPAH</t>
  </si>
  <si>
    <t>7100</t>
  </si>
  <si>
    <t>TISHOMINGO</t>
  </si>
  <si>
    <t>7200</t>
  </si>
  <si>
    <t>TUNICA</t>
  </si>
  <si>
    <t>7300</t>
  </si>
  <si>
    <t>UNION COUNTY</t>
  </si>
  <si>
    <t>7320</t>
  </si>
  <si>
    <t>NEW ALBANY</t>
  </si>
  <si>
    <t>7400</t>
  </si>
  <si>
    <t>WALTHALL</t>
  </si>
  <si>
    <t>7500</t>
  </si>
  <si>
    <t>VICKSBURG-WARREN</t>
  </si>
  <si>
    <t>7611</t>
  </si>
  <si>
    <t>HOLLANDALE</t>
  </si>
  <si>
    <t>7612</t>
  </si>
  <si>
    <t>LELAND</t>
  </si>
  <si>
    <t>7613</t>
  </si>
  <si>
    <t>WESTERN LINE</t>
  </si>
  <si>
    <t>7620</t>
  </si>
  <si>
    <t>GREENVILLE</t>
  </si>
  <si>
    <t>7700</t>
  </si>
  <si>
    <t>WAYNE</t>
  </si>
  <si>
    <t>7800</t>
  </si>
  <si>
    <t>WEBSTER</t>
  </si>
  <si>
    <t>7900</t>
  </si>
  <si>
    <t>WILKINSON</t>
  </si>
  <si>
    <t>8020</t>
  </si>
  <si>
    <t>LOUISVILLE</t>
  </si>
  <si>
    <t>8111</t>
  </si>
  <si>
    <t>COFFEEVILLE</t>
  </si>
  <si>
    <t>8113</t>
  </si>
  <si>
    <t>WATER VALLEY</t>
  </si>
  <si>
    <t>8200</t>
  </si>
  <si>
    <t>YAZOO</t>
  </si>
  <si>
    <t>8220</t>
  </si>
  <si>
    <t>YAZOO CITY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</si>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</sst>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6" x14ac:knownFonts="1">
    <font>
      <sz val="10"/>
      <name val="Arial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9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4" fontId="1" fillId="2" borderId="1" xfId="1" applyNumberFormat="1" applyFont="1" applyFill="1" applyBorder="1" applyAlignment="1">
      <alignment horizontal="center" wrapText="1"/>
    </xf>
    <xf numFmtId="40" fontId="1" fillId="2" borderId="1" xfId="1" applyNumberFormat="1" applyFont="1" applyFill="1" applyBorder="1" applyAlignment="1">
      <alignment horizontal="center" wrapText="1"/>
    </xf>
    <xf numFmtId="0" fontId="0" fillId="3" borderId="0" xfId="0" applyFill="1"/>
    <xf numFmtId="164" fontId="3" fillId="3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" fontId="4" fillId="3" borderId="2" xfId="0" applyNumberFormat="1" applyFont="1" applyFill="1" applyBorder="1" applyAlignment="1">
      <alignment horizontal="right"/>
    </xf>
    <xf numFmtId="44" fontId="3" fillId="0" borderId="2" xfId="1" applyNumberFormat="1" applyFont="1" applyBorder="1"/>
    <xf numFmtId="4" fontId="3" fillId="0" borderId="2" xfId="0" applyNumberFormat="1" applyFont="1" applyBorder="1"/>
    <xf numFmtId="10" fontId="3" fillId="0" borderId="2" xfId="1" applyNumberFormat="1" applyFont="1" applyBorder="1"/>
    <xf numFmtId="40" fontId="3" fillId="0" borderId="2" xfId="1" applyNumberFormat="1" applyFont="1" applyBorder="1"/>
    <xf numFmtId="0" fontId="3" fillId="3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3" borderId="2" xfId="0" applyFont="1" applyFill="1" applyBorder="1"/>
    <xf numFmtId="44" fontId="5" fillId="0" borderId="2" xfId="1" applyNumberFormat="1" applyFont="1" applyBorder="1"/>
    <xf numFmtId="10" fontId="5" fillId="0" borderId="2" xfId="1" applyNumberFormat="1" applyFont="1" applyBorder="1"/>
    <xf numFmtId="4" fontId="3" fillId="0" borderId="2" xfId="1" applyNumberFormat="1" applyFont="1" applyBorder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4" fontId="2" fillId="3" borderId="0" xfId="1" applyNumberFormat="1" applyFill="1"/>
    <xf numFmtId="0" fontId="2" fillId="3" borderId="0" xfId="0" applyFont="1" applyFill="1"/>
    <xf numFmtId="40" fontId="2" fillId="3" borderId="0" xfId="1" applyNumberFormat="1" applyFill="1"/>
    <xf numFmtId="39" fontId="2" fillId="0" borderId="0" xfId="1" applyNumberFormat="1"/>
  </cellXfs>
  <cellStyles count="2">
    <cellStyle name="Comma 2" xfId="1" xr:uid="{742271A8-2855-4C3E-A364-B2EA1DF97DC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B97E5-8537-4E7B-B5F6-D30DB4FC55CD}">
  <dimension ref="A1:I152"/>
  <sheetViews>
    <sheetView tabSelected="1" workbookViewId="0">
      <selection activeCell="I2" sqref="I2"/>
    </sheetView>
  </sheetViews>
  <sheetFormatPr defaultRowHeight="12.75" x14ac:dyDescent="0.2"/>
  <cols>
    <col min="1" max="2" width="14.85546875" style="25" customWidth="1"/>
    <col min="3" max="3" width="28.7109375" style="27" customWidth="1"/>
    <col min="4" max="4" width="21.28515625" style="26" customWidth="1"/>
    <col min="5" max="5" width="19.28515625" style="27" customWidth="1"/>
    <col min="6" max="6" width="20.42578125" style="27" customWidth="1"/>
    <col min="7" max="7" width="15.7109375" style="27" customWidth="1"/>
    <col min="8" max="8" width="14.42578125" style="28" customWidth="1"/>
    <col min="9" max="9" width="9.5703125" style="25" customWidth="1"/>
    <col min="10" max="256" width="9.140625" style="6"/>
    <col min="257" max="258" width="14.85546875" style="6" customWidth="1"/>
    <col min="259" max="259" width="28.7109375" style="6" customWidth="1"/>
    <col min="260" max="260" width="21.28515625" style="6" customWidth="1"/>
    <col min="261" max="261" width="19.28515625" style="6" customWidth="1"/>
    <col min="262" max="262" width="20.42578125" style="6" customWidth="1"/>
    <col min="263" max="263" width="15.7109375" style="6" customWidth="1"/>
    <col min="264" max="264" width="14.42578125" style="6" customWidth="1"/>
    <col min="265" max="265" width="9.5703125" style="6" customWidth="1"/>
    <col min="266" max="512" width="9.140625" style="6"/>
    <col min="513" max="514" width="14.85546875" style="6" customWidth="1"/>
    <col min="515" max="515" width="28.7109375" style="6" customWidth="1"/>
    <col min="516" max="516" width="21.28515625" style="6" customWidth="1"/>
    <col min="517" max="517" width="19.28515625" style="6" customWidth="1"/>
    <col min="518" max="518" width="20.42578125" style="6" customWidth="1"/>
    <col min="519" max="519" width="15.7109375" style="6" customWidth="1"/>
    <col min="520" max="520" width="14.42578125" style="6" customWidth="1"/>
    <col min="521" max="521" width="9.5703125" style="6" customWidth="1"/>
    <col min="522" max="768" width="9.140625" style="6"/>
    <col min="769" max="770" width="14.85546875" style="6" customWidth="1"/>
    <col min="771" max="771" width="28.7109375" style="6" customWidth="1"/>
    <col min="772" max="772" width="21.28515625" style="6" customWidth="1"/>
    <col min="773" max="773" width="19.28515625" style="6" customWidth="1"/>
    <col min="774" max="774" width="20.42578125" style="6" customWidth="1"/>
    <col min="775" max="775" width="15.7109375" style="6" customWidth="1"/>
    <col min="776" max="776" width="14.42578125" style="6" customWidth="1"/>
    <col min="777" max="777" width="9.5703125" style="6" customWidth="1"/>
    <col min="778" max="1024" width="9.140625" style="6"/>
    <col min="1025" max="1026" width="14.85546875" style="6" customWidth="1"/>
    <col min="1027" max="1027" width="28.7109375" style="6" customWidth="1"/>
    <col min="1028" max="1028" width="21.28515625" style="6" customWidth="1"/>
    <col min="1029" max="1029" width="19.28515625" style="6" customWidth="1"/>
    <col min="1030" max="1030" width="20.42578125" style="6" customWidth="1"/>
    <col min="1031" max="1031" width="15.7109375" style="6" customWidth="1"/>
    <col min="1032" max="1032" width="14.42578125" style="6" customWidth="1"/>
    <col min="1033" max="1033" width="9.5703125" style="6" customWidth="1"/>
    <col min="1034" max="1280" width="9.140625" style="6"/>
    <col min="1281" max="1282" width="14.85546875" style="6" customWidth="1"/>
    <col min="1283" max="1283" width="28.7109375" style="6" customWidth="1"/>
    <col min="1284" max="1284" width="21.28515625" style="6" customWidth="1"/>
    <col min="1285" max="1285" width="19.28515625" style="6" customWidth="1"/>
    <col min="1286" max="1286" width="20.42578125" style="6" customWidth="1"/>
    <col min="1287" max="1287" width="15.7109375" style="6" customWidth="1"/>
    <col min="1288" max="1288" width="14.42578125" style="6" customWidth="1"/>
    <col min="1289" max="1289" width="9.5703125" style="6" customWidth="1"/>
    <col min="1290" max="1536" width="9.140625" style="6"/>
    <col min="1537" max="1538" width="14.85546875" style="6" customWidth="1"/>
    <col min="1539" max="1539" width="28.7109375" style="6" customWidth="1"/>
    <col min="1540" max="1540" width="21.28515625" style="6" customWidth="1"/>
    <col min="1541" max="1541" width="19.28515625" style="6" customWidth="1"/>
    <col min="1542" max="1542" width="20.42578125" style="6" customWidth="1"/>
    <col min="1543" max="1543" width="15.7109375" style="6" customWidth="1"/>
    <col min="1544" max="1544" width="14.42578125" style="6" customWidth="1"/>
    <col min="1545" max="1545" width="9.5703125" style="6" customWidth="1"/>
    <col min="1546" max="1792" width="9.140625" style="6"/>
    <col min="1793" max="1794" width="14.85546875" style="6" customWidth="1"/>
    <col min="1795" max="1795" width="28.7109375" style="6" customWidth="1"/>
    <col min="1796" max="1796" width="21.28515625" style="6" customWidth="1"/>
    <col min="1797" max="1797" width="19.28515625" style="6" customWidth="1"/>
    <col min="1798" max="1798" width="20.42578125" style="6" customWidth="1"/>
    <col min="1799" max="1799" width="15.7109375" style="6" customWidth="1"/>
    <col min="1800" max="1800" width="14.42578125" style="6" customWidth="1"/>
    <col min="1801" max="1801" width="9.5703125" style="6" customWidth="1"/>
    <col min="1802" max="2048" width="9.140625" style="6"/>
    <col min="2049" max="2050" width="14.85546875" style="6" customWidth="1"/>
    <col min="2051" max="2051" width="28.7109375" style="6" customWidth="1"/>
    <col min="2052" max="2052" width="21.28515625" style="6" customWidth="1"/>
    <col min="2053" max="2053" width="19.28515625" style="6" customWidth="1"/>
    <col min="2054" max="2054" width="20.42578125" style="6" customWidth="1"/>
    <col min="2055" max="2055" width="15.7109375" style="6" customWidth="1"/>
    <col min="2056" max="2056" width="14.42578125" style="6" customWidth="1"/>
    <col min="2057" max="2057" width="9.5703125" style="6" customWidth="1"/>
    <col min="2058" max="2304" width="9.140625" style="6"/>
    <col min="2305" max="2306" width="14.85546875" style="6" customWidth="1"/>
    <col min="2307" max="2307" width="28.7109375" style="6" customWidth="1"/>
    <col min="2308" max="2308" width="21.28515625" style="6" customWidth="1"/>
    <col min="2309" max="2309" width="19.28515625" style="6" customWidth="1"/>
    <col min="2310" max="2310" width="20.42578125" style="6" customWidth="1"/>
    <col min="2311" max="2311" width="15.7109375" style="6" customWidth="1"/>
    <col min="2312" max="2312" width="14.42578125" style="6" customWidth="1"/>
    <col min="2313" max="2313" width="9.5703125" style="6" customWidth="1"/>
    <col min="2314" max="2560" width="9.140625" style="6"/>
    <col min="2561" max="2562" width="14.85546875" style="6" customWidth="1"/>
    <col min="2563" max="2563" width="28.7109375" style="6" customWidth="1"/>
    <col min="2564" max="2564" width="21.28515625" style="6" customWidth="1"/>
    <col min="2565" max="2565" width="19.28515625" style="6" customWidth="1"/>
    <col min="2566" max="2566" width="20.42578125" style="6" customWidth="1"/>
    <col min="2567" max="2567" width="15.7109375" style="6" customWidth="1"/>
    <col min="2568" max="2568" width="14.42578125" style="6" customWidth="1"/>
    <col min="2569" max="2569" width="9.5703125" style="6" customWidth="1"/>
    <col min="2570" max="2816" width="9.140625" style="6"/>
    <col min="2817" max="2818" width="14.85546875" style="6" customWidth="1"/>
    <col min="2819" max="2819" width="28.7109375" style="6" customWidth="1"/>
    <col min="2820" max="2820" width="21.28515625" style="6" customWidth="1"/>
    <col min="2821" max="2821" width="19.28515625" style="6" customWidth="1"/>
    <col min="2822" max="2822" width="20.42578125" style="6" customWidth="1"/>
    <col min="2823" max="2823" width="15.7109375" style="6" customWidth="1"/>
    <col min="2824" max="2824" width="14.42578125" style="6" customWidth="1"/>
    <col min="2825" max="2825" width="9.5703125" style="6" customWidth="1"/>
    <col min="2826" max="3072" width="9.140625" style="6"/>
    <col min="3073" max="3074" width="14.85546875" style="6" customWidth="1"/>
    <col min="3075" max="3075" width="28.7109375" style="6" customWidth="1"/>
    <col min="3076" max="3076" width="21.28515625" style="6" customWidth="1"/>
    <col min="3077" max="3077" width="19.28515625" style="6" customWidth="1"/>
    <col min="3078" max="3078" width="20.42578125" style="6" customWidth="1"/>
    <col min="3079" max="3079" width="15.7109375" style="6" customWidth="1"/>
    <col min="3080" max="3080" width="14.42578125" style="6" customWidth="1"/>
    <col min="3081" max="3081" width="9.5703125" style="6" customWidth="1"/>
    <col min="3082" max="3328" width="9.140625" style="6"/>
    <col min="3329" max="3330" width="14.85546875" style="6" customWidth="1"/>
    <col min="3331" max="3331" width="28.7109375" style="6" customWidth="1"/>
    <col min="3332" max="3332" width="21.28515625" style="6" customWidth="1"/>
    <col min="3333" max="3333" width="19.28515625" style="6" customWidth="1"/>
    <col min="3334" max="3334" width="20.42578125" style="6" customWidth="1"/>
    <col min="3335" max="3335" width="15.7109375" style="6" customWidth="1"/>
    <col min="3336" max="3336" width="14.42578125" style="6" customWidth="1"/>
    <col min="3337" max="3337" width="9.5703125" style="6" customWidth="1"/>
    <col min="3338" max="3584" width="9.140625" style="6"/>
    <col min="3585" max="3586" width="14.85546875" style="6" customWidth="1"/>
    <col min="3587" max="3587" width="28.7109375" style="6" customWidth="1"/>
    <col min="3588" max="3588" width="21.28515625" style="6" customWidth="1"/>
    <col min="3589" max="3589" width="19.28515625" style="6" customWidth="1"/>
    <col min="3590" max="3590" width="20.42578125" style="6" customWidth="1"/>
    <col min="3591" max="3591" width="15.7109375" style="6" customWidth="1"/>
    <col min="3592" max="3592" width="14.42578125" style="6" customWidth="1"/>
    <col min="3593" max="3593" width="9.5703125" style="6" customWidth="1"/>
    <col min="3594" max="3840" width="9.140625" style="6"/>
    <col min="3841" max="3842" width="14.85546875" style="6" customWidth="1"/>
    <col min="3843" max="3843" width="28.7109375" style="6" customWidth="1"/>
    <col min="3844" max="3844" width="21.28515625" style="6" customWidth="1"/>
    <col min="3845" max="3845" width="19.28515625" style="6" customWidth="1"/>
    <col min="3846" max="3846" width="20.42578125" style="6" customWidth="1"/>
    <col min="3847" max="3847" width="15.7109375" style="6" customWidth="1"/>
    <col min="3848" max="3848" width="14.42578125" style="6" customWidth="1"/>
    <col min="3849" max="3849" width="9.5703125" style="6" customWidth="1"/>
    <col min="3850" max="4096" width="9.140625" style="6"/>
    <col min="4097" max="4098" width="14.85546875" style="6" customWidth="1"/>
    <col min="4099" max="4099" width="28.7109375" style="6" customWidth="1"/>
    <col min="4100" max="4100" width="21.28515625" style="6" customWidth="1"/>
    <col min="4101" max="4101" width="19.28515625" style="6" customWidth="1"/>
    <col min="4102" max="4102" width="20.42578125" style="6" customWidth="1"/>
    <col min="4103" max="4103" width="15.7109375" style="6" customWidth="1"/>
    <col min="4104" max="4104" width="14.42578125" style="6" customWidth="1"/>
    <col min="4105" max="4105" width="9.5703125" style="6" customWidth="1"/>
    <col min="4106" max="4352" width="9.140625" style="6"/>
    <col min="4353" max="4354" width="14.85546875" style="6" customWidth="1"/>
    <col min="4355" max="4355" width="28.7109375" style="6" customWidth="1"/>
    <col min="4356" max="4356" width="21.28515625" style="6" customWidth="1"/>
    <col min="4357" max="4357" width="19.28515625" style="6" customWidth="1"/>
    <col min="4358" max="4358" width="20.42578125" style="6" customWidth="1"/>
    <col min="4359" max="4359" width="15.7109375" style="6" customWidth="1"/>
    <col min="4360" max="4360" width="14.42578125" style="6" customWidth="1"/>
    <col min="4361" max="4361" width="9.5703125" style="6" customWidth="1"/>
    <col min="4362" max="4608" width="9.140625" style="6"/>
    <col min="4609" max="4610" width="14.85546875" style="6" customWidth="1"/>
    <col min="4611" max="4611" width="28.7109375" style="6" customWidth="1"/>
    <col min="4612" max="4612" width="21.28515625" style="6" customWidth="1"/>
    <col min="4613" max="4613" width="19.28515625" style="6" customWidth="1"/>
    <col min="4614" max="4614" width="20.42578125" style="6" customWidth="1"/>
    <col min="4615" max="4615" width="15.7109375" style="6" customWidth="1"/>
    <col min="4616" max="4616" width="14.42578125" style="6" customWidth="1"/>
    <col min="4617" max="4617" width="9.5703125" style="6" customWidth="1"/>
    <col min="4618" max="4864" width="9.140625" style="6"/>
    <col min="4865" max="4866" width="14.85546875" style="6" customWidth="1"/>
    <col min="4867" max="4867" width="28.7109375" style="6" customWidth="1"/>
    <col min="4868" max="4868" width="21.28515625" style="6" customWidth="1"/>
    <col min="4869" max="4869" width="19.28515625" style="6" customWidth="1"/>
    <col min="4870" max="4870" width="20.42578125" style="6" customWidth="1"/>
    <col min="4871" max="4871" width="15.7109375" style="6" customWidth="1"/>
    <col min="4872" max="4872" width="14.42578125" style="6" customWidth="1"/>
    <col min="4873" max="4873" width="9.5703125" style="6" customWidth="1"/>
    <col min="4874" max="5120" width="9.140625" style="6"/>
    <col min="5121" max="5122" width="14.85546875" style="6" customWidth="1"/>
    <col min="5123" max="5123" width="28.7109375" style="6" customWidth="1"/>
    <col min="5124" max="5124" width="21.28515625" style="6" customWidth="1"/>
    <col min="5125" max="5125" width="19.28515625" style="6" customWidth="1"/>
    <col min="5126" max="5126" width="20.42578125" style="6" customWidth="1"/>
    <col min="5127" max="5127" width="15.7109375" style="6" customWidth="1"/>
    <col min="5128" max="5128" width="14.42578125" style="6" customWidth="1"/>
    <col min="5129" max="5129" width="9.5703125" style="6" customWidth="1"/>
    <col min="5130" max="5376" width="9.140625" style="6"/>
    <col min="5377" max="5378" width="14.85546875" style="6" customWidth="1"/>
    <col min="5379" max="5379" width="28.7109375" style="6" customWidth="1"/>
    <col min="5380" max="5380" width="21.28515625" style="6" customWidth="1"/>
    <col min="5381" max="5381" width="19.28515625" style="6" customWidth="1"/>
    <col min="5382" max="5382" width="20.42578125" style="6" customWidth="1"/>
    <col min="5383" max="5383" width="15.7109375" style="6" customWidth="1"/>
    <col min="5384" max="5384" width="14.42578125" style="6" customWidth="1"/>
    <col min="5385" max="5385" width="9.5703125" style="6" customWidth="1"/>
    <col min="5386" max="5632" width="9.140625" style="6"/>
    <col min="5633" max="5634" width="14.85546875" style="6" customWidth="1"/>
    <col min="5635" max="5635" width="28.7109375" style="6" customWidth="1"/>
    <col min="5636" max="5636" width="21.28515625" style="6" customWidth="1"/>
    <col min="5637" max="5637" width="19.28515625" style="6" customWidth="1"/>
    <col min="5638" max="5638" width="20.42578125" style="6" customWidth="1"/>
    <col min="5639" max="5639" width="15.7109375" style="6" customWidth="1"/>
    <col min="5640" max="5640" width="14.42578125" style="6" customWidth="1"/>
    <col min="5641" max="5641" width="9.5703125" style="6" customWidth="1"/>
    <col min="5642" max="5888" width="9.140625" style="6"/>
    <col min="5889" max="5890" width="14.85546875" style="6" customWidth="1"/>
    <col min="5891" max="5891" width="28.7109375" style="6" customWidth="1"/>
    <col min="5892" max="5892" width="21.28515625" style="6" customWidth="1"/>
    <col min="5893" max="5893" width="19.28515625" style="6" customWidth="1"/>
    <col min="5894" max="5894" width="20.42578125" style="6" customWidth="1"/>
    <col min="5895" max="5895" width="15.7109375" style="6" customWidth="1"/>
    <col min="5896" max="5896" width="14.42578125" style="6" customWidth="1"/>
    <col min="5897" max="5897" width="9.5703125" style="6" customWidth="1"/>
    <col min="5898" max="6144" width="9.140625" style="6"/>
    <col min="6145" max="6146" width="14.85546875" style="6" customWidth="1"/>
    <col min="6147" max="6147" width="28.7109375" style="6" customWidth="1"/>
    <col min="6148" max="6148" width="21.28515625" style="6" customWidth="1"/>
    <col min="6149" max="6149" width="19.28515625" style="6" customWidth="1"/>
    <col min="6150" max="6150" width="20.42578125" style="6" customWidth="1"/>
    <col min="6151" max="6151" width="15.7109375" style="6" customWidth="1"/>
    <col min="6152" max="6152" width="14.42578125" style="6" customWidth="1"/>
    <col min="6153" max="6153" width="9.5703125" style="6" customWidth="1"/>
    <col min="6154" max="6400" width="9.140625" style="6"/>
    <col min="6401" max="6402" width="14.85546875" style="6" customWidth="1"/>
    <col min="6403" max="6403" width="28.7109375" style="6" customWidth="1"/>
    <col min="6404" max="6404" width="21.28515625" style="6" customWidth="1"/>
    <col min="6405" max="6405" width="19.28515625" style="6" customWidth="1"/>
    <col min="6406" max="6406" width="20.42578125" style="6" customWidth="1"/>
    <col min="6407" max="6407" width="15.7109375" style="6" customWidth="1"/>
    <col min="6408" max="6408" width="14.42578125" style="6" customWidth="1"/>
    <col min="6409" max="6409" width="9.5703125" style="6" customWidth="1"/>
    <col min="6410" max="6656" width="9.140625" style="6"/>
    <col min="6657" max="6658" width="14.85546875" style="6" customWidth="1"/>
    <col min="6659" max="6659" width="28.7109375" style="6" customWidth="1"/>
    <col min="6660" max="6660" width="21.28515625" style="6" customWidth="1"/>
    <col min="6661" max="6661" width="19.28515625" style="6" customWidth="1"/>
    <col min="6662" max="6662" width="20.42578125" style="6" customWidth="1"/>
    <col min="6663" max="6663" width="15.7109375" style="6" customWidth="1"/>
    <col min="6664" max="6664" width="14.42578125" style="6" customWidth="1"/>
    <col min="6665" max="6665" width="9.5703125" style="6" customWidth="1"/>
    <col min="6666" max="6912" width="9.140625" style="6"/>
    <col min="6913" max="6914" width="14.85546875" style="6" customWidth="1"/>
    <col min="6915" max="6915" width="28.7109375" style="6" customWidth="1"/>
    <col min="6916" max="6916" width="21.28515625" style="6" customWidth="1"/>
    <col min="6917" max="6917" width="19.28515625" style="6" customWidth="1"/>
    <col min="6918" max="6918" width="20.42578125" style="6" customWidth="1"/>
    <col min="6919" max="6919" width="15.7109375" style="6" customWidth="1"/>
    <col min="6920" max="6920" width="14.42578125" style="6" customWidth="1"/>
    <col min="6921" max="6921" width="9.5703125" style="6" customWidth="1"/>
    <col min="6922" max="7168" width="9.140625" style="6"/>
    <col min="7169" max="7170" width="14.85546875" style="6" customWidth="1"/>
    <col min="7171" max="7171" width="28.7109375" style="6" customWidth="1"/>
    <col min="7172" max="7172" width="21.28515625" style="6" customWidth="1"/>
    <col min="7173" max="7173" width="19.28515625" style="6" customWidth="1"/>
    <col min="7174" max="7174" width="20.42578125" style="6" customWidth="1"/>
    <col min="7175" max="7175" width="15.7109375" style="6" customWidth="1"/>
    <col min="7176" max="7176" width="14.42578125" style="6" customWidth="1"/>
    <col min="7177" max="7177" width="9.5703125" style="6" customWidth="1"/>
    <col min="7178" max="7424" width="9.140625" style="6"/>
    <col min="7425" max="7426" width="14.85546875" style="6" customWidth="1"/>
    <col min="7427" max="7427" width="28.7109375" style="6" customWidth="1"/>
    <col min="7428" max="7428" width="21.28515625" style="6" customWidth="1"/>
    <col min="7429" max="7429" width="19.28515625" style="6" customWidth="1"/>
    <col min="7430" max="7430" width="20.42578125" style="6" customWidth="1"/>
    <col min="7431" max="7431" width="15.7109375" style="6" customWidth="1"/>
    <col min="7432" max="7432" width="14.42578125" style="6" customWidth="1"/>
    <col min="7433" max="7433" width="9.5703125" style="6" customWidth="1"/>
    <col min="7434" max="7680" width="9.140625" style="6"/>
    <col min="7681" max="7682" width="14.85546875" style="6" customWidth="1"/>
    <col min="7683" max="7683" width="28.7109375" style="6" customWidth="1"/>
    <col min="7684" max="7684" width="21.28515625" style="6" customWidth="1"/>
    <col min="7685" max="7685" width="19.28515625" style="6" customWidth="1"/>
    <col min="7686" max="7686" width="20.42578125" style="6" customWidth="1"/>
    <col min="7687" max="7687" width="15.7109375" style="6" customWidth="1"/>
    <col min="7688" max="7688" width="14.42578125" style="6" customWidth="1"/>
    <col min="7689" max="7689" width="9.5703125" style="6" customWidth="1"/>
    <col min="7690" max="7936" width="9.140625" style="6"/>
    <col min="7937" max="7938" width="14.85546875" style="6" customWidth="1"/>
    <col min="7939" max="7939" width="28.7109375" style="6" customWidth="1"/>
    <col min="7940" max="7940" width="21.28515625" style="6" customWidth="1"/>
    <col min="7941" max="7941" width="19.28515625" style="6" customWidth="1"/>
    <col min="7942" max="7942" width="20.42578125" style="6" customWidth="1"/>
    <col min="7943" max="7943" width="15.7109375" style="6" customWidth="1"/>
    <col min="7944" max="7944" width="14.42578125" style="6" customWidth="1"/>
    <col min="7945" max="7945" width="9.5703125" style="6" customWidth="1"/>
    <col min="7946" max="8192" width="9.140625" style="6"/>
    <col min="8193" max="8194" width="14.85546875" style="6" customWidth="1"/>
    <col min="8195" max="8195" width="28.7109375" style="6" customWidth="1"/>
    <col min="8196" max="8196" width="21.28515625" style="6" customWidth="1"/>
    <col min="8197" max="8197" width="19.28515625" style="6" customWidth="1"/>
    <col min="8198" max="8198" width="20.42578125" style="6" customWidth="1"/>
    <col min="8199" max="8199" width="15.7109375" style="6" customWidth="1"/>
    <col min="8200" max="8200" width="14.42578125" style="6" customWidth="1"/>
    <col min="8201" max="8201" width="9.5703125" style="6" customWidth="1"/>
    <col min="8202" max="8448" width="9.140625" style="6"/>
    <col min="8449" max="8450" width="14.85546875" style="6" customWidth="1"/>
    <col min="8451" max="8451" width="28.7109375" style="6" customWidth="1"/>
    <col min="8452" max="8452" width="21.28515625" style="6" customWidth="1"/>
    <col min="8453" max="8453" width="19.28515625" style="6" customWidth="1"/>
    <col min="8454" max="8454" width="20.42578125" style="6" customWidth="1"/>
    <col min="8455" max="8455" width="15.7109375" style="6" customWidth="1"/>
    <col min="8456" max="8456" width="14.42578125" style="6" customWidth="1"/>
    <col min="8457" max="8457" width="9.5703125" style="6" customWidth="1"/>
    <col min="8458" max="8704" width="9.140625" style="6"/>
    <col min="8705" max="8706" width="14.85546875" style="6" customWidth="1"/>
    <col min="8707" max="8707" width="28.7109375" style="6" customWidth="1"/>
    <col min="8708" max="8708" width="21.28515625" style="6" customWidth="1"/>
    <col min="8709" max="8709" width="19.28515625" style="6" customWidth="1"/>
    <col min="8710" max="8710" width="20.42578125" style="6" customWidth="1"/>
    <col min="8711" max="8711" width="15.7109375" style="6" customWidth="1"/>
    <col min="8712" max="8712" width="14.42578125" style="6" customWidth="1"/>
    <col min="8713" max="8713" width="9.5703125" style="6" customWidth="1"/>
    <col min="8714" max="8960" width="9.140625" style="6"/>
    <col min="8961" max="8962" width="14.85546875" style="6" customWidth="1"/>
    <col min="8963" max="8963" width="28.7109375" style="6" customWidth="1"/>
    <col min="8964" max="8964" width="21.28515625" style="6" customWidth="1"/>
    <col min="8965" max="8965" width="19.28515625" style="6" customWidth="1"/>
    <col min="8966" max="8966" width="20.42578125" style="6" customWidth="1"/>
    <col min="8967" max="8967" width="15.7109375" style="6" customWidth="1"/>
    <col min="8968" max="8968" width="14.42578125" style="6" customWidth="1"/>
    <col min="8969" max="8969" width="9.5703125" style="6" customWidth="1"/>
    <col min="8970" max="9216" width="9.140625" style="6"/>
    <col min="9217" max="9218" width="14.85546875" style="6" customWidth="1"/>
    <col min="9219" max="9219" width="28.7109375" style="6" customWidth="1"/>
    <col min="9220" max="9220" width="21.28515625" style="6" customWidth="1"/>
    <col min="9221" max="9221" width="19.28515625" style="6" customWidth="1"/>
    <col min="9222" max="9222" width="20.42578125" style="6" customWidth="1"/>
    <col min="9223" max="9223" width="15.7109375" style="6" customWidth="1"/>
    <col min="9224" max="9224" width="14.42578125" style="6" customWidth="1"/>
    <col min="9225" max="9225" width="9.5703125" style="6" customWidth="1"/>
    <col min="9226" max="9472" width="9.140625" style="6"/>
    <col min="9473" max="9474" width="14.85546875" style="6" customWidth="1"/>
    <col min="9475" max="9475" width="28.7109375" style="6" customWidth="1"/>
    <col min="9476" max="9476" width="21.28515625" style="6" customWidth="1"/>
    <col min="9477" max="9477" width="19.28515625" style="6" customWidth="1"/>
    <col min="9478" max="9478" width="20.42578125" style="6" customWidth="1"/>
    <col min="9479" max="9479" width="15.7109375" style="6" customWidth="1"/>
    <col min="9480" max="9480" width="14.42578125" style="6" customWidth="1"/>
    <col min="9481" max="9481" width="9.5703125" style="6" customWidth="1"/>
    <col min="9482" max="9728" width="9.140625" style="6"/>
    <col min="9729" max="9730" width="14.85546875" style="6" customWidth="1"/>
    <col min="9731" max="9731" width="28.7109375" style="6" customWidth="1"/>
    <col min="9732" max="9732" width="21.28515625" style="6" customWidth="1"/>
    <col min="9733" max="9733" width="19.28515625" style="6" customWidth="1"/>
    <col min="9734" max="9734" width="20.42578125" style="6" customWidth="1"/>
    <col min="9735" max="9735" width="15.7109375" style="6" customWidth="1"/>
    <col min="9736" max="9736" width="14.42578125" style="6" customWidth="1"/>
    <col min="9737" max="9737" width="9.5703125" style="6" customWidth="1"/>
    <col min="9738" max="9984" width="9.140625" style="6"/>
    <col min="9985" max="9986" width="14.85546875" style="6" customWidth="1"/>
    <col min="9987" max="9987" width="28.7109375" style="6" customWidth="1"/>
    <col min="9988" max="9988" width="21.28515625" style="6" customWidth="1"/>
    <col min="9989" max="9989" width="19.28515625" style="6" customWidth="1"/>
    <col min="9990" max="9990" width="20.42578125" style="6" customWidth="1"/>
    <col min="9991" max="9991" width="15.7109375" style="6" customWidth="1"/>
    <col min="9992" max="9992" width="14.42578125" style="6" customWidth="1"/>
    <col min="9993" max="9993" width="9.5703125" style="6" customWidth="1"/>
    <col min="9994" max="10240" width="9.140625" style="6"/>
    <col min="10241" max="10242" width="14.85546875" style="6" customWidth="1"/>
    <col min="10243" max="10243" width="28.7109375" style="6" customWidth="1"/>
    <col min="10244" max="10244" width="21.28515625" style="6" customWidth="1"/>
    <col min="10245" max="10245" width="19.28515625" style="6" customWidth="1"/>
    <col min="10246" max="10246" width="20.42578125" style="6" customWidth="1"/>
    <col min="10247" max="10247" width="15.7109375" style="6" customWidth="1"/>
    <col min="10248" max="10248" width="14.42578125" style="6" customWidth="1"/>
    <col min="10249" max="10249" width="9.5703125" style="6" customWidth="1"/>
    <col min="10250" max="10496" width="9.140625" style="6"/>
    <col min="10497" max="10498" width="14.85546875" style="6" customWidth="1"/>
    <col min="10499" max="10499" width="28.7109375" style="6" customWidth="1"/>
    <col min="10500" max="10500" width="21.28515625" style="6" customWidth="1"/>
    <col min="10501" max="10501" width="19.28515625" style="6" customWidth="1"/>
    <col min="10502" max="10502" width="20.42578125" style="6" customWidth="1"/>
    <col min="10503" max="10503" width="15.7109375" style="6" customWidth="1"/>
    <col min="10504" max="10504" width="14.42578125" style="6" customWidth="1"/>
    <col min="10505" max="10505" width="9.5703125" style="6" customWidth="1"/>
    <col min="10506" max="10752" width="9.140625" style="6"/>
    <col min="10753" max="10754" width="14.85546875" style="6" customWidth="1"/>
    <col min="10755" max="10755" width="28.7109375" style="6" customWidth="1"/>
    <col min="10756" max="10756" width="21.28515625" style="6" customWidth="1"/>
    <col min="10757" max="10757" width="19.28515625" style="6" customWidth="1"/>
    <col min="10758" max="10758" width="20.42578125" style="6" customWidth="1"/>
    <col min="10759" max="10759" width="15.7109375" style="6" customWidth="1"/>
    <col min="10760" max="10760" width="14.42578125" style="6" customWidth="1"/>
    <col min="10761" max="10761" width="9.5703125" style="6" customWidth="1"/>
    <col min="10762" max="11008" width="9.140625" style="6"/>
    <col min="11009" max="11010" width="14.85546875" style="6" customWidth="1"/>
    <col min="11011" max="11011" width="28.7109375" style="6" customWidth="1"/>
    <col min="11012" max="11012" width="21.28515625" style="6" customWidth="1"/>
    <col min="11013" max="11013" width="19.28515625" style="6" customWidth="1"/>
    <col min="11014" max="11014" width="20.42578125" style="6" customWidth="1"/>
    <col min="11015" max="11015" width="15.7109375" style="6" customWidth="1"/>
    <col min="11016" max="11016" width="14.42578125" style="6" customWidth="1"/>
    <col min="11017" max="11017" width="9.5703125" style="6" customWidth="1"/>
    <col min="11018" max="11264" width="9.140625" style="6"/>
    <col min="11265" max="11266" width="14.85546875" style="6" customWidth="1"/>
    <col min="11267" max="11267" width="28.7109375" style="6" customWidth="1"/>
    <col min="11268" max="11268" width="21.28515625" style="6" customWidth="1"/>
    <col min="11269" max="11269" width="19.28515625" style="6" customWidth="1"/>
    <col min="11270" max="11270" width="20.42578125" style="6" customWidth="1"/>
    <col min="11271" max="11271" width="15.7109375" style="6" customWidth="1"/>
    <col min="11272" max="11272" width="14.42578125" style="6" customWidth="1"/>
    <col min="11273" max="11273" width="9.5703125" style="6" customWidth="1"/>
    <col min="11274" max="11520" width="9.140625" style="6"/>
    <col min="11521" max="11522" width="14.85546875" style="6" customWidth="1"/>
    <col min="11523" max="11523" width="28.7109375" style="6" customWidth="1"/>
    <col min="11524" max="11524" width="21.28515625" style="6" customWidth="1"/>
    <col min="11525" max="11525" width="19.28515625" style="6" customWidth="1"/>
    <col min="11526" max="11526" width="20.42578125" style="6" customWidth="1"/>
    <col min="11527" max="11527" width="15.7109375" style="6" customWidth="1"/>
    <col min="11528" max="11528" width="14.42578125" style="6" customWidth="1"/>
    <col min="11529" max="11529" width="9.5703125" style="6" customWidth="1"/>
    <col min="11530" max="11776" width="9.140625" style="6"/>
    <col min="11777" max="11778" width="14.85546875" style="6" customWidth="1"/>
    <col min="11779" max="11779" width="28.7109375" style="6" customWidth="1"/>
    <col min="11780" max="11780" width="21.28515625" style="6" customWidth="1"/>
    <col min="11781" max="11781" width="19.28515625" style="6" customWidth="1"/>
    <col min="11782" max="11782" width="20.42578125" style="6" customWidth="1"/>
    <col min="11783" max="11783" width="15.7109375" style="6" customWidth="1"/>
    <col min="11784" max="11784" width="14.42578125" style="6" customWidth="1"/>
    <col min="11785" max="11785" width="9.5703125" style="6" customWidth="1"/>
    <col min="11786" max="12032" width="9.140625" style="6"/>
    <col min="12033" max="12034" width="14.85546875" style="6" customWidth="1"/>
    <col min="12035" max="12035" width="28.7109375" style="6" customWidth="1"/>
    <col min="12036" max="12036" width="21.28515625" style="6" customWidth="1"/>
    <col min="12037" max="12037" width="19.28515625" style="6" customWidth="1"/>
    <col min="12038" max="12038" width="20.42578125" style="6" customWidth="1"/>
    <col min="12039" max="12039" width="15.7109375" style="6" customWidth="1"/>
    <col min="12040" max="12040" width="14.42578125" style="6" customWidth="1"/>
    <col min="12041" max="12041" width="9.5703125" style="6" customWidth="1"/>
    <col min="12042" max="12288" width="9.140625" style="6"/>
    <col min="12289" max="12290" width="14.85546875" style="6" customWidth="1"/>
    <col min="12291" max="12291" width="28.7109375" style="6" customWidth="1"/>
    <col min="12292" max="12292" width="21.28515625" style="6" customWidth="1"/>
    <col min="12293" max="12293" width="19.28515625" style="6" customWidth="1"/>
    <col min="12294" max="12294" width="20.42578125" style="6" customWidth="1"/>
    <col min="12295" max="12295" width="15.7109375" style="6" customWidth="1"/>
    <col min="12296" max="12296" width="14.42578125" style="6" customWidth="1"/>
    <col min="12297" max="12297" width="9.5703125" style="6" customWidth="1"/>
    <col min="12298" max="12544" width="9.140625" style="6"/>
    <col min="12545" max="12546" width="14.85546875" style="6" customWidth="1"/>
    <col min="12547" max="12547" width="28.7109375" style="6" customWidth="1"/>
    <col min="12548" max="12548" width="21.28515625" style="6" customWidth="1"/>
    <col min="12549" max="12549" width="19.28515625" style="6" customWidth="1"/>
    <col min="12550" max="12550" width="20.42578125" style="6" customWidth="1"/>
    <col min="12551" max="12551" width="15.7109375" style="6" customWidth="1"/>
    <col min="12552" max="12552" width="14.42578125" style="6" customWidth="1"/>
    <col min="12553" max="12553" width="9.5703125" style="6" customWidth="1"/>
    <col min="12554" max="12800" width="9.140625" style="6"/>
    <col min="12801" max="12802" width="14.85546875" style="6" customWidth="1"/>
    <col min="12803" max="12803" width="28.7109375" style="6" customWidth="1"/>
    <col min="12804" max="12804" width="21.28515625" style="6" customWidth="1"/>
    <col min="12805" max="12805" width="19.28515625" style="6" customWidth="1"/>
    <col min="12806" max="12806" width="20.42578125" style="6" customWidth="1"/>
    <col min="12807" max="12807" width="15.7109375" style="6" customWidth="1"/>
    <col min="12808" max="12808" width="14.42578125" style="6" customWidth="1"/>
    <col min="12809" max="12809" width="9.5703125" style="6" customWidth="1"/>
    <col min="12810" max="13056" width="9.140625" style="6"/>
    <col min="13057" max="13058" width="14.85546875" style="6" customWidth="1"/>
    <col min="13059" max="13059" width="28.7109375" style="6" customWidth="1"/>
    <col min="13060" max="13060" width="21.28515625" style="6" customWidth="1"/>
    <col min="13061" max="13061" width="19.28515625" style="6" customWidth="1"/>
    <col min="13062" max="13062" width="20.42578125" style="6" customWidth="1"/>
    <col min="13063" max="13063" width="15.7109375" style="6" customWidth="1"/>
    <col min="13064" max="13064" width="14.42578125" style="6" customWidth="1"/>
    <col min="13065" max="13065" width="9.5703125" style="6" customWidth="1"/>
    <col min="13066" max="13312" width="9.140625" style="6"/>
    <col min="13313" max="13314" width="14.85546875" style="6" customWidth="1"/>
    <col min="13315" max="13315" width="28.7109375" style="6" customWidth="1"/>
    <col min="13316" max="13316" width="21.28515625" style="6" customWidth="1"/>
    <col min="13317" max="13317" width="19.28515625" style="6" customWidth="1"/>
    <col min="13318" max="13318" width="20.42578125" style="6" customWidth="1"/>
    <col min="13319" max="13319" width="15.7109375" style="6" customWidth="1"/>
    <col min="13320" max="13320" width="14.42578125" style="6" customWidth="1"/>
    <col min="13321" max="13321" width="9.5703125" style="6" customWidth="1"/>
    <col min="13322" max="13568" width="9.140625" style="6"/>
    <col min="13569" max="13570" width="14.85546875" style="6" customWidth="1"/>
    <col min="13571" max="13571" width="28.7109375" style="6" customWidth="1"/>
    <col min="13572" max="13572" width="21.28515625" style="6" customWidth="1"/>
    <col min="13573" max="13573" width="19.28515625" style="6" customWidth="1"/>
    <col min="13574" max="13574" width="20.42578125" style="6" customWidth="1"/>
    <col min="13575" max="13575" width="15.7109375" style="6" customWidth="1"/>
    <col min="13576" max="13576" width="14.42578125" style="6" customWidth="1"/>
    <col min="13577" max="13577" width="9.5703125" style="6" customWidth="1"/>
    <col min="13578" max="13824" width="9.140625" style="6"/>
    <col min="13825" max="13826" width="14.85546875" style="6" customWidth="1"/>
    <col min="13827" max="13827" width="28.7109375" style="6" customWidth="1"/>
    <col min="13828" max="13828" width="21.28515625" style="6" customWidth="1"/>
    <col min="13829" max="13829" width="19.28515625" style="6" customWidth="1"/>
    <col min="13830" max="13830" width="20.42578125" style="6" customWidth="1"/>
    <col min="13831" max="13831" width="15.7109375" style="6" customWidth="1"/>
    <col min="13832" max="13832" width="14.42578125" style="6" customWidth="1"/>
    <col min="13833" max="13833" width="9.5703125" style="6" customWidth="1"/>
    <col min="13834" max="14080" width="9.140625" style="6"/>
    <col min="14081" max="14082" width="14.85546875" style="6" customWidth="1"/>
    <col min="14083" max="14083" width="28.7109375" style="6" customWidth="1"/>
    <col min="14084" max="14084" width="21.28515625" style="6" customWidth="1"/>
    <col min="14085" max="14085" width="19.28515625" style="6" customWidth="1"/>
    <col min="14086" max="14086" width="20.42578125" style="6" customWidth="1"/>
    <col min="14087" max="14087" width="15.7109375" style="6" customWidth="1"/>
    <col min="14088" max="14088" width="14.42578125" style="6" customWidth="1"/>
    <col min="14089" max="14089" width="9.5703125" style="6" customWidth="1"/>
    <col min="14090" max="14336" width="9.140625" style="6"/>
    <col min="14337" max="14338" width="14.85546875" style="6" customWidth="1"/>
    <col min="14339" max="14339" width="28.7109375" style="6" customWidth="1"/>
    <col min="14340" max="14340" width="21.28515625" style="6" customWidth="1"/>
    <col min="14341" max="14341" width="19.28515625" style="6" customWidth="1"/>
    <col min="14342" max="14342" width="20.42578125" style="6" customWidth="1"/>
    <col min="14343" max="14343" width="15.7109375" style="6" customWidth="1"/>
    <col min="14344" max="14344" width="14.42578125" style="6" customWidth="1"/>
    <col min="14345" max="14345" width="9.5703125" style="6" customWidth="1"/>
    <col min="14346" max="14592" width="9.140625" style="6"/>
    <col min="14593" max="14594" width="14.85546875" style="6" customWidth="1"/>
    <col min="14595" max="14595" width="28.7109375" style="6" customWidth="1"/>
    <col min="14596" max="14596" width="21.28515625" style="6" customWidth="1"/>
    <col min="14597" max="14597" width="19.28515625" style="6" customWidth="1"/>
    <col min="14598" max="14598" width="20.42578125" style="6" customWidth="1"/>
    <col min="14599" max="14599" width="15.7109375" style="6" customWidth="1"/>
    <col min="14600" max="14600" width="14.42578125" style="6" customWidth="1"/>
    <col min="14601" max="14601" width="9.5703125" style="6" customWidth="1"/>
    <col min="14602" max="14848" width="9.140625" style="6"/>
    <col min="14849" max="14850" width="14.85546875" style="6" customWidth="1"/>
    <col min="14851" max="14851" width="28.7109375" style="6" customWidth="1"/>
    <col min="14852" max="14852" width="21.28515625" style="6" customWidth="1"/>
    <col min="14853" max="14853" width="19.28515625" style="6" customWidth="1"/>
    <col min="14854" max="14854" width="20.42578125" style="6" customWidth="1"/>
    <col min="14855" max="14855" width="15.7109375" style="6" customWidth="1"/>
    <col min="14856" max="14856" width="14.42578125" style="6" customWidth="1"/>
    <col min="14857" max="14857" width="9.5703125" style="6" customWidth="1"/>
    <col min="14858" max="15104" width="9.140625" style="6"/>
    <col min="15105" max="15106" width="14.85546875" style="6" customWidth="1"/>
    <col min="15107" max="15107" width="28.7109375" style="6" customWidth="1"/>
    <col min="15108" max="15108" width="21.28515625" style="6" customWidth="1"/>
    <col min="15109" max="15109" width="19.28515625" style="6" customWidth="1"/>
    <col min="15110" max="15110" width="20.42578125" style="6" customWidth="1"/>
    <col min="15111" max="15111" width="15.7109375" style="6" customWidth="1"/>
    <col min="15112" max="15112" width="14.42578125" style="6" customWidth="1"/>
    <col min="15113" max="15113" width="9.5703125" style="6" customWidth="1"/>
    <col min="15114" max="15360" width="9.140625" style="6"/>
    <col min="15361" max="15362" width="14.85546875" style="6" customWidth="1"/>
    <col min="15363" max="15363" width="28.7109375" style="6" customWidth="1"/>
    <col min="15364" max="15364" width="21.28515625" style="6" customWidth="1"/>
    <col min="15365" max="15365" width="19.28515625" style="6" customWidth="1"/>
    <col min="15366" max="15366" width="20.42578125" style="6" customWidth="1"/>
    <col min="15367" max="15367" width="15.7109375" style="6" customWidth="1"/>
    <col min="15368" max="15368" width="14.42578125" style="6" customWidth="1"/>
    <col min="15369" max="15369" width="9.5703125" style="6" customWidth="1"/>
    <col min="15370" max="15616" width="9.140625" style="6"/>
    <col min="15617" max="15618" width="14.85546875" style="6" customWidth="1"/>
    <col min="15619" max="15619" width="28.7109375" style="6" customWidth="1"/>
    <col min="15620" max="15620" width="21.28515625" style="6" customWidth="1"/>
    <col min="15621" max="15621" width="19.28515625" style="6" customWidth="1"/>
    <col min="15622" max="15622" width="20.42578125" style="6" customWidth="1"/>
    <col min="15623" max="15623" width="15.7109375" style="6" customWidth="1"/>
    <col min="15624" max="15624" width="14.42578125" style="6" customWidth="1"/>
    <col min="15625" max="15625" width="9.5703125" style="6" customWidth="1"/>
    <col min="15626" max="15872" width="9.140625" style="6"/>
    <col min="15873" max="15874" width="14.85546875" style="6" customWidth="1"/>
    <col min="15875" max="15875" width="28.7109375" style="6" customWidth="1"/>
    <col min="15876" max="15876" width="21.28515625" style="6" customWidth="1"/>
    <col min="15877" max="15877" width="19.28515625" style="6" customWidth="1"/>
    <col min="15878" max="15878" width="20.42578125" style="6" customWidth="1"/>
    <col min="15879" max="15879" width="15.7109375" style="6" customWidth="1"/>
    <col min="15880" max="15880" width="14.42578125" style="6" customWidth="1"/>
    <col min="15881" max="15881" width="9.5703125" style="6" customWidth="1"/>
    <col min="15882" max="16128" width="9.140625" style="6"/>
    <col min="16129" max="16130" width="14.85546875" style="6" customWidth="1"/>
    <col min="16131" max="16131" width="28.7109375" style="6" customWidth="1"/>
    <col min="16132" max="16132" width="21.28515625" style="6" customWidth="1"/>
    <col min="16133" max="16133" width="19.28515625" style="6" customWidth="1"/>
    <col min="16134" max="16134" width="20.42578125" style="6" customWidth="1"/>
    <col min="16135" max="16135" width="15.7109375" style="6" customWidth="1"/>
    <col min="16136" max="16136" width="14.42578125" style="6" customWidth="1"/>
    <col min="16137" max="16137" width="9.5703125" style="6" customWidth="1"/>
    <col min="16138" max="16384" width="9.140625" style="6"/>
  </cols>
  <sheetData>
    <row r="1" spans="1:9" ht="63.75" x14ac:dyDescent="0.2">
      <c r="A1" s="1" t="s">
        <v>0</v>
      </c>
      <c r="B1" s="2" t="s">
        <v>0</v>
      </c>
      <c r="C1" s="3" t="s">
        <v>1</v>
      </c>
      <c r="D1" s="4" t="s">
        <v>2</v>
      </c>
      <c r="E1" s="3" t="s">
        <v>3</v>
      </c>
      <c r="F1" s="4" t="s">
        <v>4</v>
      </c>
      <c r="G1" s="3" t="s">
        <v>5</v>
      </c>
      <c r="H1" s="5" t="s">
        <v>6</v>
      </c>
      <c r="I1" s="3" t="s">
        <v>7</v>
      </c>
    </row>
    <row r="2" spans="1:9" x14ac:dyDescent="0.2">
      <c r="A2" s="7">
        <v>130</v>
      </c>
      <c r="B2" s="8" t="s">
        <v>8</v>
      </c>
      <c r="C2" s="9" t="s">
        <v>9</v>
      </c>
      <c r="D2" s="10">
        <v>40436269.659999996</v>
      </c>
      <c r="E2" s="11">
        <f t="shared" ref="E2:E69" si="0">SUM(D2*0.04+150000)</f>
        <v>1767450.7863999999</v>
      </c>
      <c r="F2" s="12">
        <v>2129621.48</v>
      </c>
      <c r="G2" s="13">
        <f t="shared" ref="G2:G69" si="1">ROUND(F2/D2,6)</f>
        <v>5.2665999999999998E-2</v>
      </c>
      <c r="H2" s="14">
        <f t="shared" ref="H2:H69" si="2">SUM(F2-E2)</f>
        <v>362170.69360000012</v>
      </c>
      <c r="I2" s="15">
        <f t="shared" ref="I2:I65" si="3">RANK(G2,$G$2:$G$148,1)</f>
        <v>115</v>
      </c>
    </row>
    <row r="3" spans="1:9" x14ac:dyDescent="0.2">
      <c r="A3" s="7">
        <v>200</v>
      </c>
      <c r="B3" s="8" t="s">
        <v>10</v>
      </c>
      <c r="C3" s="9" t="s">
        <v>11</v>
      </c>
      <c r="D3" s="10">
        <v>33568559.200000003</v>
      </c>
      <c r="E3" s="11">
        <f t="shared" si="0"/>
        <v>1492742.3680000002</v>
      </c>
      <c r="F3" s="12">
        <v>858216.11999999988</v>
      </c>
      <c r="G3" s="13">
        <f t="shared" si="1"/>
        <v>2.5565999999999998E-2</v>
      </c>
      <c r="H3" s="14">
        <f t="shared" si="2"/>
        <v>-634526.24800000037</v>
      </c>
      <c r="I3" s="15">
        <f t="shared" si="3"/>
        <v>21</v>
      </c>
    </row>
    <row r="4" spans="1:9" x14ac:dyDescent="0.2">
      <c r="A4" s="7">
        <v>220</v>
      </c>
      <c r="B4" s="8" t="s">
        <v>12</v>
      </c>
      <c r="C4" s="9" t="s">
        <v>13</v>
      </c>
      <c r="D4" s="10">
        <v>25621192.789999999</v>
      </c>
      <c r="E4" s="11">
        <f t="shared" si="0"/>
        <v>1174847.7116</v>
      </c>
      <c r="F4" s="12">
        <v>941967.31</v>
      </c>
      <c r="G4" s="13">
        <f t="shared" si="1"/>
        <v>3.6764999999999999E-2</v>
      </c>
      <c r="H4" s="14">
        <f t="shared" si="2"/>
        <v>-232880.40159999998</v>
      </c>
      <c r="I4" s="15">
        <f t="shared" si="3"/>
        <v>60</v>
      </c>
    </row>
    <row r="5" spans="1:9" x14ac:dyDescent="0.2">
      <c r="A5" s="7">
        <v>300</v>
      </c>
      <c r="B5" s="8" t="s">
        <v>14</v>
      </c>
      <c r="C5" s="9" t="s">
        <v>15</v>
      </c>
      <c r="D5" s="10">
        <v>12098055.07</v>
      </c>
      <c r="E5" s="11">
        <f t="shared" si="0"/>
        <v>633922.20280000009</v>
      </c>
      <c r="F5" s="12">
        <v>730812.12</v>
      </c>
      <c r="G5" s="13">
        <f t="shared" si="1"/>
        <v>6.0407000000000002E-2</v>
      </c>
      <c r="H5" s="14">
        <f t="shared" si="2"/>
        <v>96889.917199999909</v>
      </c>
      <c r="I5" s="15">
        <f t="shared" si="3"/>
        <v>129</v>
      </c>
    </row>
    <row r="6" spans="1:9" x14ac:dyDescent="0.2">
      <c r="A6" s="7">
        <v>400</v>
      </c>
      <c r="B6" s="8" t="s">
        <v>16</v>
      </c>
      <c r="C6" s="9" t="s">
        <v>17</v>
      </c>
      <c r="D6" s="10">
        <v>15760701.77</v>
      </c>
      <c r="E6" s="11">
        <f t="shared" si="0"/>
        <v>780428.07079999999</v>
      </c>
      <c r="F6" s="12">
        <v>659595.69999999995</v>
      </c>
      <c r="G6" s="13">
        <f t="shared" si="1"/>
        <v>4.1850999999999999E-2</v>
      </c>
      <c r="H6" s="14">
        <f t="shared" si="2"/>
        <v>-120832.37080000003</v>
      </c>
      <c r="I6" s="15">
        <f t="shared" si="3"/>
        <v>81</v>
      </c>
    </row>
    <row r="7" spans="1:9" x14ac:dyDescent="0.2">
      <c r="A7" s="7">
        <v>420</v>
      </c>
      <c r="B7" s="8" t="s">
        <v>18</v>
      </c>
      <c r="C7" s="9" t="s">
        <v>19</v>
      </c>
      <c r="D7" s="10">
        <v>24302505.02</v>
      </c>
      <c r="E7" s="11">
        <f t="shared" si="0"/>
        <v>1122100.2008</v>
      </c>
      <c r="F7" s="12">
        <v>700340.53</v>
      </c>
      <c r="G7" s="13">
        <f t="shared" si="1"/>
        <v>2.8818E-2</v>
      </c>
      <c r="H7" s="14">
        <f t="shared" si="2"/>
        <v>-421759.67079999996</v>
      </c>
      <c r="I7" s="15">
        <f t="shared" si="3"/>
        <v>32</v>
      </c>
    </row>
    <row r="8" spans="1:9" x14ac:dyDescent="0.2">
      <c r="A8" s="7">
        <v>500</v>
      </c>
      <c r="B8" s="8" t="s">
        <v>20</v>
      </c>
      <c r="C8" s="9" t="s">
        <v>21</v>
      </c>
      <c r="D8" s="10">
        <v>12006108.93</v>
      </c>
      <c r="E8" s="11">
        <f t="shared" si="0"/>
        <v>630244.35719999997</v>
      </c>
      <c r="F8" s="12">
        <v>510289.37</v>
      </c>
      <c r="G8" s="13">
        <f t="shared" si="1"/>
        <v>4.2501999999999998E-2</v>
      </c>
      <c r="H8" s="14">
        <f t="shared" si="2"/>
        <v>-119954.98719999997</v>
      </c>
      <c r="I8" s="15">
        <f t="shared" si="3"/>
        <v>86</v>
      </c>
    </row>
    <row r="9" spans="1:9" x14ac:dyDescent="0.2">
      <c r="A9" s="7">
        <v>614</v>
      </c>
      <c r="B9" s="8" t="s">
        <v>22</v>
      </c>
      <c r="C9" s="9" t="s">
        <v>23</v>
      </c>
      <c r="D9" s="10">
        <v>33794129.340000004</v>
      </c>
      <c r="E9" s="11">
        <f t="shared" si="0"/>
        <v>1501765.1736000001</v>
      </c>
      <c r="F9" s="12">
        <v>1126099.7000000002</v>
      </c>
      <c r="G9" s="13">
        <f t="shared" si="1"/>
        <v>3.3321999999999997E-2</v>
      </c>
      <c r="H9" s="14">
        <f t="shared" si="2"/>
        <v>-375665.47359999991</v>
      </c>
      <c r="I9" s="15">
        <f t="shared" si="3"/>
        <v>50</v>
      </c>
    </row>
    <row r="10" spans="1:9" x14ac:dyDescent="0.2">
      <c r="A10" s="7">
        <v>617</v>
      </c>
      <c r="B10" s="8" t="s">
        <v>24</v>
      </c>
      <c r="C10" s="9" t="s">
        <v>25</v>
      </c>
      <c r="D10" s="10">
        <v>11624687.699999999</v>
      </c>
      <c r="E10" s="11">
        <f t="shared" si="0"/>
        <v>614987.50799999991</v>
      </c>
      <c r="F10" s="12">
        <v>797355</v>
      </c>
      <c r="G10" s="13">
        <f t="shared" si="1"/>
        <v>6.8592E-2</v>
      </c>
      <c r="H10" s="14">
        <f t="shared" si="2"/>
        <v>182367.49200000009</v>
      </c>
      <c r="I10" s="15">
        <f t="shared" si="3"/>
        <v>139</v>
      </c>
    </row>
    <row r="11" spans="1:9" x14ac:dyDescent="0.2">
      <c r="A11" s="7">
        <v>618</v>
      </c>
      <c r="B11" s="8" t="s">
        <v>26</v>
      </c>
      <c r="C11" s="9" t="s">
        <v>27</v>
      </c>
      <c r="D11" s="10">
        <v>18474977.27</v>
      </c>
      <c r="E11" s="11">
        <f t="shared" si="0"/>
        <v>888999.09080000001</v>
      </c>
      <c r="F11" s="12">
        <v>1008574.12</v>
      </c>
      <c r="G11" s="13">
        <f t="shared" si="1"/>
        <v>5.4591000000000001E-2</v>
      </c>
      <c r="H11" s="14">
        <f t="shared" si="2"/>
        <v>119575.02919999999</v>
      </c>
      <c r="I11" s="15">
        <f t="shared" si="3"/>
        <v>118</v>
      </c>
    </row>
    <row r="12" spans="1:9" x14ac:dyDescent="0.2">
      <c r="A12" s="7">
        <v>700</v>
      </c>
      <c r="B12" s="8" t="s">
        <v>28</v>
      </c>
      <c r="C12" s="9" t="s">
        <v>29</v>
      </c>
      <c r="D12" s="10">
        <v>23590753.559999999</v>
      </c>
      <c r="E12" s="11">
        <f t="shared" si="0"/>
        <v>1093630.1424</v>
      </c>
      <c r="F12" s="12">
        <v>1087099.74</v>
      </c>
      <c r="G12" s="13">
        <f t="shared" si="1"/>
        <v>4.6081999999999998E-2</v>
      </c>
      <c r="H12" s="14">
        <f t="shared" si="2"/>
        <v>-6530.4024000000209</v>
      </c>
      <c r="I12" s="15">
        <f t="shared" si="3"/>
        <v>98</v>
      </c>
    </row>
    <row r="13" spans="1:9" x14ac:dyDescent="0.2">
      <c r="A13" s="7">
        <v>800</v>
      </c>
      <c r="B13" s="8" t="s">
        <v>30</v>
      </c>
      <c r="C13" s="9" t="s">
        <v>31</v>
      </c>
      <c r="D13" s="10">
        <v>9224666.1199999992</v>
      </c>
      <c r="E13" s="11">
        <f t="shared" si="0"/>
        <v>518986.64479999995</v>
      </c>
      <c r="F13" s="12">
        <v>621810.84</v>
      </c>
      <c r="G13" s="13">
        <f t="shared" si="1"/>
        <v>6.7406999999999995E-2</v>
      </c>
      <c r="H13" s="14">
        <f t="shared" si="2"/>
        <v>102824.19520000002</v>
      </c>
      <c r="I13" s="15">
        <f t="shared" si="3"/>
        <v>138</v>
      </c>
    </row>
    <row r="14" spans="1:9" x14ac:dyDescent="0.2">
      <c r="A14" s="7">
        <v>900</v>
      </c>
      <c r="B14" s="8" t="s">
        <v>32</v>
      </c>
      <c r="C14" s="9" t="s">
        <v>33</v>
      </c>
      <c r="D14" s="10">
        <v>4530301.91</v>
      </c>
      <c r="E14" s="11">
        <f t="shared" si="0"/>
        <v>331212.07640000002</v>
      </c>
      <c r="F14" s="12">
        <v>190660.12</v>
      </c>
      <c r="G14" s="13">
        <f t="shared" si="1"/>
        <v>4.2085999999999998E-2</v>
      </c>
      <c r="H14" s="14">
        <f t="shared" si="2"/>
        <v>-140551.95640000002</v>
      </c>
      <c r="I14" s="15">
        <f t="shared" si="3"/>
        <v>84</v>
      </c>
    </row>
    <row r="15" spans="1:9" x14ac:dyDescent="0.2">
      <c r="A15" s="7">
        <v>920</v>
      </c>
      <c r="B15" s="8" t="s">
        <v>34</v>
      </c>
      <c r="C15" s="9" t="s">
        <v>35</v>
      </c>
      <c r="D15" s="10">
        <v>16981657.84</v>
      </c>
      <c r="E15" s="11">
        <f t="shared" si="0"/>
        <v>829266.31359999999</v>
      </c>
      <c r="F15" s="12">
        <v>706269.44</v>
      </c>
      <c r="G15" s="13">
        <f t="shared" si="1"/>
        <v>4.1590000000000002E-2</v>
      </c>
      <c r="H15" s="14">
        <f t="shared" si="2"/>
        <v>-122996.87360000005</v>
      </c>
      <c r="I15" s="15">
        <f t="shared" si="3"/>
        <v>80</v>
      </c>
    </row>
    <row r="16" spans="1:9" x14ac:dyDescent="0.2">
      <c r="A16" s="7">
        <v>921</v>
      </c>
      <c r="B16" s="8" t="s">
        <v>36</v>
      </c>
      <c r="C16" s="9" t="s">
        <v>37</v>
      </c>
      <c r="D16" s="10">
        <v>7023562.6399999997</v>
      </c>
      <c r="E16" s="11">
        <f t="shared" si="0"/>
        <v>430942.50559999997</v>
      </c>
      <c r="F16" s="12">
        <v>550057.86</v>
      </c>
      <c r="G16" s="13">
        <f t="shared" si="1"/>
        <v>7.8315999999999997E-2</v>
      </c>
      <c r="H16" s="14">
        <f t="shared" si="2"/>
        <v>119115.35440000001</v>
      </c>
      <c r="I16" s="15">
        <f t="shared" si="3"/>
        <v>146</v>
      </c>
    </row>
    <row r="17" spans="1:9" x14ac:dyDescent="0.2">
      <c r="A17" s="7">
        <v>1000</v>
      </c>
      <c r="B17" s="8" t="s">
        <v>38</v>
      </c>
      <c r="C17" s="9" t="s">
        <v>39</v>
      </c>
      <c r="D17" s="10">
        <v>18062063.050000001</v>
      </c>
      <c r="E17" s="11">
        <f t="shared" si="0"/>
        <v>872482.522</v>
      </c>
      <c r="F17" s="12">
        <v>861675.48</v>
      </c>
      <c r="G17" s="13">
        <f t="shared" si="1"/>
        <v>4.7705999999999998E-2</v>
      </c>
      <c r="H17" s="14">
        <f t="shared" si="2"/>
        <v>-10807.042000000016</v>
      </c>
      <c r="I17" s="15">
        <f t="shared" si="3"/>
        <v>103</v>
      </c>
    </row>
    <row r="18" spans="1:9" x14ac:dyDescent="0.2">
      <c r="A18" s="7">
        <v>1100</v>
      </c>
      <c r="B18" s="8" t="s">
        <v>40</v>
      </c>
      <c r="C18" s="9" t="s">
        <v>41</v>
      </c>
      <c r="D18" s="10">
        <v>16691045.439999999</v>
      </c>
      <c r="E18" s="11">
        <f t="shared" si="0"/>
        <v>817641.81759999995</v>
      </c>
      <c r="F18" s="12">
        <v>711614.11999999988</v>
      </c>
      <c r="G18" s="13">
        <f t="shared" si="1"/>
        <v>4.2633999999999998E-2</v>
      </c>
      <c r="H18" s="14">
        <f t="shared" si="2"/>
        <v>-106027.69760000007</v>
      </c>
      <c r="I18" s="15">
        <f t="shared" si="3"/>
        <v>87</v>
      </c>
    </row>
    <row r="19" spans="1:9" x14ac:dyDescent="0.2">
      <c r="A19" s="7">
        <v>1211</v>
      </c>
      <c r="B19" s="8" t="s">
        <v>42</v>
      </c>
      <c r="C19" s="9" t="s">
        <v>43</v>
      </c>
      <c r="D19" s="10">
        <v>9609600.0399999991</v>
      </c>
      <c r="E19" s="11">
        <f t="shared" si="0"/>
        <v>534384.00159999996</v>
      </c>
      <c r="F19" s="12">
        <v>433055.25</v>
      </c>
      <c r="G19" s="13">
        <f t="shared" si="1"/>
        <v>4.5065000000000001E-2</v>
      </c>
      <c r="H19" s="14">
        <f t="shared" si="2"/>
        <v>-101328.75159999996</v>
      </c>
      <c r="I19" s="15">
        <f t="shared" si="3"/>
        <v>94</v>
      </c>
    </row>
    <row r="20" spans="1:9" x14ac:dyDescent="0.2">
      <c r="A20" s="7">
        <v>1212</v>
      </c>
      <c r="B20" s="8" t="s">
        <v>44</v>
      </c>
      <c r="C20" s="9" t="s">
        <v>45</v>
      </c>
      <c r="D20" s="10">
        <v>19127065.440000001</v>
      </c>
      <c r="E20" s="11">
        <f t="shared" si="0"/>
        <v>915082.61760000011</v>
      </c>
      <c r="F20" s="12">
        <v>887236.85000000009</v>
      </c>
      <c r="G20" s="13">
        <f t="shared" si="1"/>
        <v>4.6385999999999997E-2</v>
      </c>
      <c r="H20" s="14">
        <f t="shared" si="2"/>
        <v>-27845.767600000021</v>
      </c>
      <c r="I20" s="15">
        <f t="shared" si="3"/>
        <v>99</v>
      </c>
    </row>
    <row r="21" spans="1:9" x14ac:dyDescent="0.2">
      <c r="A21" s="7">
        <v>1321</v>
      </c>
      <c r="B21" s="8" t="s">
        <v>46</v>
      </c>
      <c r="C21" s="9" t="s">
        <v>47</v>
      </c>
      <c r="D21" s="10">
        <v>32046054.300000001</v>
      </c>
      <c r="E21" s="11">
        <f t="shared" si="0"/>
        <v>1431842.172</v>
      </c>
      <c r="F21" s="12">
        <v>1194684.3399999999</v>
      </c>
      <c r="G21" s="13">
        <f t="shared" si="1"/>
        <v>3.7280000000000001E-2</v>
      </c>
      <c r="H21" s="14">
        <f t="shared" si="2"/>
        <v>-237157.83200000017</v>
      </c>
      <c r="I21" s="15">
        <f t="shared" si="3"/>
        <v>61</v>
      </c>
    </row>
    <row r="22" spans="1:9" x14ac:dyDescent="0.2">
      <c r="A22" s="7">
        <v>1400</v>
      </c>
      <c r="B22" s="8" t="s">
        <v>48</v>
      </c>
      <c r="C22" s="9" t="s">
        <v>49</v>
      </c>
      <c r="D22" s="10">
        <v>16451465.810000001</v>
      </c>
      <c r="E22" s="11">
        <f t="shared" si="0"/>
        <v>808058.6324</v>
      </c>
      <c r="F22" s="12">
        <v>1166313.1499999999</v>
      </c>
      <c r="G22" s="13">
        <f t="shared" si="1"/>
        <v>7.0893999999999999E-2</v>
      </c>
      <c r="H22" s="14">
        <f t="shared" si="2"/>
        <v>358254.5175999999</v>
      </c>
      <c r="I22" s="15">
        <f t="shared" si="3"/>
        <v>143</v>
      </c>
    </row>
    <row r="23" spans="1:9" x14ac:dyDescent="0.2">
      <c r="A23" s="7">
        <v>1402</v>
      </c>
      <c r="B23" s="8" t="s">
        <v>50</v>
      </c>
      <c r="C23" s="9" t="s">
        <v>51</v>
      </c>
      <c r="D23" s="10">
        <v>1914498.48</v>
      </c>
      <c r="E23" s="11">
        <f t="shared" si="0"/>
        <v>226579.93920000002</v>
      </c>
      <c r="F23" s="12">
        <v>23511.35</v>
      </c>
      <c r="G23" s="13">
        <f t="shared" si="1"/>
        <v>1.2281E-2</v>
      </c>
      <c r="H23" s="14">
        <f t="shared" si="2"/>
        <v>-203068.58920000002</v>
      </c>
      <c r="I23" s="15">
        <f t="shared" si="3"/>
        <v>5</v>
      </c>
    </row>
    <row r="24" spans="1:9" x14ac:dyDescent="0.2">
      <c r="A24" s="7">
        <v>1420</v>
      </c>
      <c r="B24" s="8" t="s">
        <v>52</v>
      </c>
      <c r="C24" s="9" t="s">
        <v>53</v>
      </c>
      <c r="D24" s="10">
        <v>25066137.149999999</v>
      </c>
      <c r="E24" s="11">
        <f t="shared" si="0"/>
        <v>1152645.486</v>
      </c>
      <c r="F24" s="12">
        <v>1238100.69</v>
      </c>
      <c r="G24" s="13">
        <f t="shared" si="1"/>
        <v>4.9392999999999999E-2</v>
      </c>
      <c r="H24" s="14">
        <f t="shared" si="2"/>
        <v>85455.203999999911</v>
      </c>
      <c r="I24" s="15">
        <f t="shared" si="3"/>
        <v>108</v>
      </c>
    </row>
    <row r="25" spans="1:9" x14ac:dyDescent="0.2">
      <c r="A25" s="7">
        <v>1425</v>
      </c>
      <c r="B25" s="8" t="s">
        <v>54</v>
      </c>
      <c r="C25" s="9" t="s">
        <v>55</v>
      </c>
      <c r="D25" s="10">
        <v>3236339.18</v>
      </c>
      <c r="E25" s="11">
        <f t="shared" si="0"/>
        <v>279453.56719999999</v>
      </c>
      <c r="F25" s="12">
        <v>0</v>
      </c>
      <c r="G25" s="13">
        <f t="shared" si="1"/>
        <v>0</v>
      </c>
      <c r="H25" s="14">
        <f t="shared" si="2"/>
        <v>-279453.56719999999</v>
      </c>
      <c r="I25" s="15">
        <f t="shared" si="3"/>
        <v>1</v>
      </c>
    </row>
    <row r="26" spans="1:9" x14ac:dyDescent="0.2">
      <c r="A26" s="7">
        <v>1500</v>
      </c>
      <c r="B26" s="8" t="s">
        <v>56</v>
      </c>
      <c r="C26" s="9" t="s">
        <v>57</v>
      </c>
      <c r="D26" s="10">
        <v>23034972.859999999</v>
      </c>
      <c r="E26" s="11">
        <f t="shared" si="0"/>
        <v>1071398.9144000001</v>
      </c>
      <c r="F26" s="12">
        <v>902692.47</v>
      </c>
      <c r="G26" s="13">
        <f t="shared" si="1"/>
        <v>3.9188000000000001E-2</v>
      </c>
      <c r="H26" s="14">
        <f t="shared" si="2"/>
        <v>-168706.44440000015</v>
      </c>
      <c r="I26" s="15">
        <f t="shared" si="3"/>
        <v>67</v>
      </c>
    </row>
    <row r="27" spans="1:9" x14ac:dyDescent="0.2">
      <c r="A27" s="7">
        <v>1520</v>
      </c>
      <c r="B27" s="8" t="s">
        <v>58</v>
      </c>
      <c r="C27" s="9" t="s">
        <v>59</v>
      </c>
      <c r="D27" s="10">
        <v>14952403.84</v>
      </c>
      <c r="E27" s="11">
        <f t="shared" si="0"/>
        <v>748096.15359999996</v>
      </c>
      <c r="F27" s="12">
        <v>870758.15999999992</v>
      </c>
      <c r="G27" s="13">
        <f t="shared" si="1"/>
        <v>5.8235000000000002E-2</v>
      </c>
      <c r="H27" s="14">
        <f t="shared" si="2"/>
        <v>122662.00639999995</v>
      </c>
      <c r="I27" s="15">
        <f t="shared" si="3"/>
        <v>126</v>
      </c>
    </row>
    <row r="28" spans="1:9" x14ac:dyDescent="0.2">
      <c r="A28" s="7">
        <v>1600</v>
      </c>
      <c r="B28" s="8" t="s">
        <v>60</v>
      </c>
      <c r="C28" s="9" t="s">
        <v>61</v>
      </c>
      <c r="D28" s="10">
        <v>31054909.420000002</v>
      </c>
      <c r="E28" s="11">
        <f t="shared" si="0"/>
        <v>1392196.3768000002</v>
      </c>
      <c r="F28" s="12">
        <v>1080249.93</v>
      </c>
      <c r="G28" s="13">
        <f t="shared" si="1"/>
        <v>3.4785000000000003E-2</v>
      </c>
      <c r="H28" s="14">
        <f t="shared" si="2"/>
        <v>-311946.44680000027</v>
      </c>
      <c r="I28" s="15">
        <f t="shared" si="3"/>
        <v>53</v>
      </c>
    </row>
    <row r="29" spans="1:9" x14ac:dyDescent="0.2">
      <c r="A29" s="7">
        <v>1700</v>
      </c>
      <c r="B29" s="8" t="s">
        <v>62</v>
      </c>
      <c r="C29" s="9" t="s">
        <v>63</v>
      </c>
      <c r="D29" s="10">
        <v>310588288.38</v>
      </c>
      <c r="E29" s="11">
        <f t="shared" si="0"/>
        <v>12573531.5352</v>
      </c>
      <c r="F29" s="12">
        <v>9545238.5800000001</v>
      </c>
      <c r="G29" s="13">
        <f t="shared" si="1"/>
        <v>3.0733E-2</v>
      </c>
      <c r="H29" s="14">
        <f t="shared" si="2"/>
        <v>-3028292.9551999997</v>
      </c>
      <c r="I29" s="15">
        <f t="shared" si="3"/>
        <v>39</v>
      </c>
    </row>
    <row r="30" spans="1:9" x14ac:dyDescent="0.2">
      <c r="A30" s="7">
        <v>1800</v>
      </c>
      <c r="B30" s="8" t="s">
        <v>64</v>
      </c>
      <c r="C30" s="9" t="s">
        <v>65</v>
      </c>
      <c r="D30" s="10">
        <v>27821735.969999999</v>
      </c>
      <c r="E30" s="11">
        <f t="shared" si="0"/>
        <v>1262869.4387999999</v>
      </c>
      <c r="F30" s="12">
        <v>1157033.03</v>
      </c>
      <c r="G30" s="13">
        <f t="shared" si="1"/>
        <v>4.1586999999999999E-2</v>
      </c>
      <c r="H30" s="14">
        <f t="shared" si="2"/>
        <v>-105836.40879999986</v>
      </c>
      <c r="I30" s="15">
        <f t="shared" si="3"/>
        <v>79</v>
      </c>
    </row>
    <row r="31" spans="1:9" x14ac:dyDescent="0.2">
      <c r="A31" s="7">
        <v>1802</v>
      </c>
      <c r="B31" s="8" t="s">
        <v>66</v>
      </c>
      <c r="C31" s="9" t="s">
        <v>67</v>
      </c>
      <c r="D31" s="10">
        <v>6408938.0599999996</v>
      </c>
      <c r="E31" s="11">
        <f t="shared" si="0"/>
        <v>406357.52240000002</v>
      </c>
      <c r="F31" s="12">
        <v>443370.33999999997</v>
      </c>
      <c r="G31" s="13">
        <f t="shared" si="1"/>
        <v>6.9180000000000005E-2</v>
      </c>
      <c r="H31" s="14">
        <f t="shared" si="2"/>
        <v>37012.817599999951</v>
      </c>
      <c r="I31" s="15">
        <f t="shared" si="3"/>
        <v>140</v>
      </c>
    </row>
    <row r="32" spans="1:9" x14ac:dyDescent="0.2">
      <c r="A32" s="7">
        <v>1820</v>
      </c>
      <c r="B32" s="8" t="s">
        <v>68</v>
      </c>
      <c r="C32" s="9" t="s">
        <v>69</v>
      </c>
      <c r="D32" s="10">
        <v>46784387.850000001</v>
      </c>
      <c r="E32" s="11">
        <f t="shared" si="0"/>
        <v>2021375.5140000002</v>
      </c>
      <c r="F32" s="12">
        <v>1342405.38</v>
      </c>
      <c r="G32" s="13">
        <f t="shared" si="1"/>
        <v>2.8693E-2</v>
      </c>
      <c r="H32" s="14">
        <f t="shared" si="2"/>
        <v>-678970.13400000031</v>
      </c>
      <c r="I32" s="15">
        <f t="shared" si="3"/>
        <v>31</v>
      </c>
    </row>
    <row r="33" spans="1:9" x14ac:dyDescent="0.2">
      <c r="A33" s="7">
        <v>1821</v>
      </c>
      <c r="B33" s="8" t="s">
        <v>70</v>
      </c>
      <c r="C33" s="9" t="s">
        <v>71</v>
      </c>
      <c r="D33" s="10">
        <v>41129121.700000003</v>
      </c>
      <c r="E33" s="11">
        <f t="shared" si="0"/>
        <v>1795164.8680000002</v>
      </c>
      <c r="F33" s="12">
        <v>1368831.09</v>
      </c>
      <c r="G33" s="13">
        <f t="shared" si="1"/>
        <v>3.3280999999999998E-2</v>
      </c>
      <c r="H33" s="14">
        <f t="shared" si="2"/>
        <v>-426333.77800000017</v>
      </c>
      <c r="I33" s="15">
        <f t="shared" si="3"/>
        <v>48</v>
      </c>
    </row>
    <row r="34" spans="1:9" x14ac:dyDescent="0.2">
      <c r="A34" s="7">
        <v>1900</v>
      </c>
      <c r="B34" s="8" t="s">
        <v>72</v>
      </c>
      <c r="C34" s="9" t="s">
        <v>73</v>
      </c>
      <c r="D34" s="10">
        <v>14833457.98</v>
      </c>
      <c r="E34" s="11">
        <f t="shared" si="0"/>
        <v>743338.31920000003</v>
      </c>
      <c r="F34" s="12">
        <v>816794.59</v>
      </c>
      <c r="G34" s="13">
        <f t="shared" si="1"/>
        <v>5.5064000000000002E-2</v>
      </c>
      <c r="H34" s="14">
        <f t="shared" si="2"/>
        <v>73456.27079999994</v>
      </c>
      <c r="I34" s="15">
        <f t="shared" si="3"/>
        <v>120</v>
      </c>
    </row>
    <row r="35" spans="1:9" x14ac:dyDescent="0.2">
      <c r="A35" s="7">
        <v>2000</v>
      </c>
      <c r="B35" s="8" t="s">
        <v>74</v>
      </c>
      <c r="C35" s="9" t="s">
        <v>75</v>
      </c>
      <c r="D35" s="10">
        <v>37576151.969999999</v>
      </c>
      <c r="E35" s="11">
        <f t="shared" si="0"/>
        <v>1653046.0788</v>
      </c>
      <c r="F35" s="12">
        <v>1449694.7000000002</v>
      </c>
      <c r="G35" s="13">
        <f t="shared" si="1"/>
        <v>3.8580000000000003E-2</v>
      </c>
      <c r="H35" s="14">
        <f t="shared" si="2"/>
        <v>-203351.37879999983</v>
      </c>
      <c r="I35" s="15">
        <f t="shared" si="3"/>
        <v>64</v>
      </c>
    </row>
    <row r="36" spans="1:9" x14ac:dyDescent="0.2">
      <c r="A36" s="7">
        <v>2100</v>
      </c>
      <c r="B36" s="8" t="s">
        <v>76</v>
      </c>
      <c r="C36" s="9" t="s">
        <v>77</v>
      </c>
      <c r="D36" s="10">
        <v>19241486.129999999</v>
      </c>
      <c r="E36" s="11">
        <f t="shared" si="0"/>
        <v>919659.44519999996</v>
      </c>
      <c r="F36" s="12">
        <v>689514.69</v>
      </c>
      <c r="G36" s="13">
        <f t="shared" si="1"/>
        <v>3.5834999999999999E-2</v>
      </c>
      <c r="H36" s="14">
        <f t="shared" si="2"/>
        <v>-230144.75520000001</v>
      </c>
      <c r="I36" s="15">
        <f t="shared" si="3"/>
        <v>57</v>
      </c>
    </row>
    <row r="37" spans="1:9" x14ac:dyDescent="0.2">
      <c r="A37" s="7">
        <v>2220</v>
      </c>
      <c r="B37" s="8" t="s">
        <v>78</v>
      </c>
      <c r="C37" s="9" t="s">
        <v>79</v>
      </c>
      <c r="D37" s="10">
        <v>38955391.909999996</v>
      </c>
      <c r="E37" s="11">
        <f t="shared" si="0"/>
        <v>1708215.6764</v>
      </c>
      <c r="F37" s="12">
        <v>1287087.08</v>
      </c>
      <c r="G37" s="13">
        <f t="shared" si="1"/>
        <v>3.304E-2</v>
      </c>
      <c r="H37" s="14">
        <f t="shared" si="2"/>
        <v>-421128.59639999992</v>
      </c>
      <c r="I37" s="15">
        <f t="shared" si="3"/>
        <v>46</v>
      </c>
    </row>
    <row r="38" spans="1:9" x14ac:dyDescent="0.2">
      <c r="A38" s="7">
        <v>2300</v>
      </c>
      <c r="B38" s="8" t="s">
        <v>80</v>
      </c>
      <c r="C38" s="9" t="s">
        <v>81</v>
      </c>
      <c r="D38" s="10">
        <v>44366468.770000003</v>
      </c>
      <c r="E38" s="11">
        <f t="shared" si="0"/>
        <v>1924658.7508000003</v>
      </c>
      <c r="F38" s="12">
        <v>1256036.6200000001</v>
      </c>
      <c r="G38" s="13">
        <f t="shared" si="1"/>
        <v>2.8309999999999998E-2</v>
      </c>
      <c r="H38" s="14">
        <f t="shared" si="2"/>
        <v>-668622.13080000016</v>
      </c>
      <c r="I38" s="15">
        <f t="shared" si="3"/>
        <v>29</v>
      </c>
    </row>
    <row r="39" spans="1:9" x14ac:dyDescent="0.2">
      <c r="A39" s="7">
        <v>2320</v>
      </c>
      <c r="B39" s="8" t="s">
        <v>82</v>
      </c>
      <c r="C39" s="9" t="s">
        <v>83</v>
      </c>
      <c r="D39" s="10">
        <v>24215444.399999999</v>
      </c>
      <c r="E39" s="11">
        <f t="shared" si="0"/>
        <v>1118617.7760000001</v>
      </c>
      <c r="F39" s="12">
        <v>1108201.98</v>
      </c>
      <c r="G39" s="13">
        <f t="shared" si="1"/>
        <v>4.5763999999999999E-2</v>
      </c>
      <c r="H39" s="14">
        <f t="shared" si="2"/>
        <v>-10415.796000000089</v>
      </c>
      <c r="I39" s="15">
        <f t="shared" si="3"/>
        <v>96</v>
      </c>
    </row>
    <row r="40" spans="1:9" x14ac:dyDescent="0.2">
      <c r="A40" s="7">
        <v>2400</v>
      </c>
      <c r="B40" s="8" t="s">
        <v>84</v>
      </c>
      <c r="C40" s="9" t="s">
        <v>85</v>
      </c>
      <c r="D40" s="10">
        <v>151946701.72</v>
      </c>
      <c r="E40" s="11">
        <f t="shared" si="0"/>
        <v>6227868.0688000005</v>
      </c>
      <c r="F40" s="12">
        <v>2486894.23</v>
      </c>
      <c r="G40" s="13">
        <f t="shared" si="1"/>
        <v>1.6367E-2</v>
      </c>
      <c r="H40" s="14">
        <f t="shared" si="2"/>
        <v>-3740973.8388000005</v>
      </c>
      <c r="I40" s="15">
        <f t="shared" si="3"/>
        <v>7</v>
      </c>
    </row>
    <row r="41" spans="1:9" x14ac:dyDescent="0.2">
      <c r="A41" s="7">
        <v>2420</v>
      </c>
      <c r="B41" s="8" t="s">
        <v>86</v>
      </c>
      <c r="C41" s="9" t="s">
        <v>87</v>
      </c>
      <c r="D41" s="10">
        <v>68865335.129999995</v>
      </c>
      <c r="E41" s="11">
        <f t="shared" si="0"/>
        <v>2904613.4051999999</v>
      </c>
      <c r="F41" s="12">
        <v>1771298.58</v>
      </c>
      <c r="G41" s="13">
        <f t="shared" si="1"/>
        <v>2.5721000000000001E-2</v>
      </c>
      <c r="H41" s="14">
        <f t="shared" si="2"/>
        <v>-1133314.8251999998</v>
      </c>
      <c r="I41" s="15">
        <f t="shared" si="3"/>
        <v>22</v>
      </c>
    </row>
    <row r="42" spans="1:9" x14ac:dyDescent="0.2">
      <c r="A42" s="7">
        <v>2421</v>
      </c>
      <c r="B42" s="8" t="s">
        <v>88</v>
      </c>
      <c r="C42" s="9" t="s">
        <v>89</v>
      </c>
      <c r="D42" s="10">
        <v>68063210.450000003</v>
      </c>
      <c r="E42" s="11">
        <f t="shared" si="0"/>
        <v>2872528.4180000001</v>
      </c>
      <c r="F42" s="12">
        <v>1600510.32</v>
      </c>
      <c r="G42" s="13">
        <f t="shared" si="1"/>
        <v>2.3515000000000001E-2</v>
      </c>
      <c r="H42" s="14">
        <f t="shared" si="2"/>
        <v>-1272018.098</v>
      </c>
      <c r="I42" s="15">
        <f t="shared" si="3"/>
        <v>16</v>
      </c>
    </row>
    <row r="43" spans="1:9" x14ac:dyDescent="0.2">
      <c r="A43" s="7">
        <v>2422</v>
      </c>
      <c r="B43" s="8" t="s">
        <v>90</v>
      </c>
      <c r="C43" s="9" t="s">
        <v>91</v>
      </c>
      <c r="D43" s="10">
        <v>29610711.550000001</v>
      </c>
      <c r="E43" s="11">
        <f t="shared" si="0"/>
        <v>1334428.4620000001</v>
      </c>
      <c r="F43" s="12">
        <v>917975.82000000007</v>
      </c>
      <c r="G43" s="13">
        <f t="shared" si="1"/>
        <v>3.1001000000000001E-2</v>
      </c>
      <c r="H43" s="14">
        <f t="shared" si="2"/>
        <v>-416452.64199999999</v>
      </c>
      <c r="I43" s="15">
        <f t="shared" si="3"/>
        <v>40</v>
      </c>
    </row>
    <row r="44" spans="1:9" x14ac:dyDescent="0.2">
      <c r="A44" s="7">
        <v>2423</v>
      </c>
      <c r="B44" s="8" t="s">
        <v>92</v>
      </c>
      <c r="C44" s="9" t="s">
        <v>93</v>
      </c>
      <c r="D44" s="10">
        <v>24074692.899999999</v>
      </c>
      <c r="E44" s="11">
        <f t="shared" si="0"/>
        <v>1112987.716</v>
      </c>
      <c r="F44" s="12">
        <v>1039324.45</v>
      </c>
      <c r="G44" s="13">
        <f t="shared" si="1"/>
        <v>4.3171000000000001E-2</v>
      </c>
      <c r="H44" s="14">
        <f t="shared" si="2"/>
        <v>-73663.266000000061</v>
      </c>
      <c r="I44" s="15">
        <f t="shared" si="3"/>
        <v>89</v>
      </c>
    </row>
    <row r="45" spans="1:9" x14ac:dyDescent="0.2">
      <c r="A45" s="7">
        <v>2500</v>
      </c>
      <c r="B45" s="8" t="s">
        <v>94</v>
      </c>
      <c r="C45" s="9" t="s">
        <v>95</v>
      </c>
      <c r="D45" s="10">
        <v>52055515.380000003</v>
      </c>
      <c r="E45" s="11">
        <f t="shared" si="0"/>
        <v>2232220.6151999999</v>
      </c>
      <c r="F45" s="12">
        <v>1727126.34</v>
      </c>
      <c r="G45" s="13">
        <f t="shared" si="1"/>
        <v>3.3179E-2</v>
      </c>
      <c r="H45" s="14">
        <f t="shared" si="2"/>
        <v>-505094.2751999998</v>
      </c>
      <c r="I45" s="15">
        <f t="shared" si="3"/>
        <v>47</v>
      </c>
    </row>
    <row r="46" spans="1:9" x14ac:dyDescent="0.2">
      <c r="A46" s="7">
        <v>2505</v>
      </c>
      <c r="B46" s="8" t="s">
        <v>96</v>
      </c>
      <c r="C46" s="9" t="s">
        <v>97</v>
      </c>
      <c r="D46" s="10">
        <v>4857096.79</v>
      </c>
      <c r="E46" s="11">
        <f t="shared" si="0"/>
        <v>344283.87160000001</v>
      </c>
      <c r="F46" s="12">
        <v>79068.679999999993</v>
      </c>
      <c r="G46" s="13">
        <f t="shared" si="1"/>
        <v>1.6278999999999998E-2</v>
      </c>
      <c r="H46" s="14">
        <f t="shared" si="2"/>
        <v>-265215.19160000002</v>
      </c>
      <c r="I46" s="15">
        <f t="shared" si="3"/>
        <v>6</v>
      </c>
    </row>
    <row r="47" spans="1:9" x14ac:dyDescent="0.2">
      <c r="A47" s="7">
        <v>2515</v>
      </c>
      <c r="B47" s="8" t="s">
        <v>98</v>
      </c>
      <c r="C47" s="9" t="s">
        <v>99</v>
      </c>
      <c r="D47" s="10">
        <v>5142526.03</v>
      </c>
      <c r="E47" s="11">
        <f t="shared" si="0"/>
        <v>355701.04119999998</v>
      </c>
      <c r="F47" s="12">
        <v>94065.46</v>
      </c>
      <c r="G47" s="13">
        <f t="shared" si="1"/>
        <v>1.8291999999999999E-2</v>
      </c>
      <c r="H47" s="14">
        <f t="shared" si="2"/>
        <v>-261635.58119999996</v>
      </c>
      <c r="I47" s="15">
        <f t="shared" si="3"/>
        <v>10</v>
      </c>
    </row>
    <row r="48" spans="1:9" x14ac:dyDescent="0.2">
      <c r="A48" s="7">
        <v>2520</v>
      </c>
      <c r="B48" s="8" t="s">
        <v>100</v>
      </c>
      <c r="C48" s="9" t="s">
        <v>101</v>
      </c>
      <c r="D48" s="10">
        <v>240722457.30000001</v>
      </c>
      <c r="E48" s="11">
        <f t="shared" si="0"/>
        <v>9778898.2920000013</v>
      </c>
      <c r="F48" s="12">
        <v>8549936.1900000013</v>
      </c>
      <c r="G48" s="13">
        <f t="shared" si="1"/>
        <v>3.5518000000000001E-2</v>
      </c>
      <c r="H48" s="14">
        <f t="shared" si="2"/>
        <v>-1228962.102</v>
      </c>
      <c r="I48" s="15">
        <f t="shared" si="3"/>
        <v>56</v>
      </c>
    </row>
    <row r="49" spans="1:9" x14ac:dyDescent="0.2">
      <c r="A49" s="7">
        <v>2521</v>
      </c>
      <c r="B49" s="8" t="s">
        <v>102</v>
      </c>
      <c r="C49" s="9" t="s">
        <v>103</v>
      </c>
      <c r="D49" s="10">
        <v>49387611.539999999</v>
      </c>
      <c r="E49" s="11">
        <f t="shared" si="0"/>
        <v>2125504.4616</v>
      </c>
      <c r="F49" s="12">
        <v>1290677.8400000001</v>
      </c>
      <c r="G49" s="13">
        <f t="shared" si="1"/>
        <v>2.6134000000000001E-2</v>
      </c>
      <c r="H49" s="14">
        <f t="shared" si="2"/>
        <v>-834826.62159999995</v>
      </c>
      <c r="I49" s="15">
        <f t="shared" si="3"/>
        <v>24</v>
      </c>
    </row>
    <row r="50" spans="1:9" x14ac:dyDescent="0.2">
      <c r="A50" s="7">
        <v>2525</v>
      </c>
      <c r="B50" s="8" t="s">
        <v>104</v>
      </c>
      <c r="C50" s="9" t="s">
        <v>105</v>
      </c>
      <c r="D50" s="10">
        <v>2503803.25</v>
      </c>
      <c r="E50" s="11">
        <f t="shared" si="0"/>
        <v>250152.13</v>
      </c>
      <c r="F50" s="12">
        <v>0</v>
      </c>
      <c r="G50" s="13">
        <f t="shared" si="1"/>
        <v>0</v>
      </c>
      <c r="H50" s="14">
        <f t="shared" si="2"/>
        <v>-250152.13</v>
      </c>
      <c r="I50" s="15">
        <f t="shared" si="3"/>
        <v>1</v>
      </c>
    </row>
    <row r="51" spans="1:9" x14ac:dyDescent="0.2">
      <c r="A51" s="7">
        <v>2535</v>
      </c>
      <c r="B51" s="8" t="s">
        <v>106</v>
      </c>
      <c r="C51" s="9" t="s">
        <v>107</v>
      </c>
      <c r="D51" s="10">
        <v>5095675.32</v>
      </c>
      <c r="E51" s="11">
        <f t="shared" si="0"/>
        <v>353827.01280000003</v>
      </c>
      <c r="F51" s="12">
        <v>92256.38</v>
      </c>
      <c r="G51" s="13">
        <f t="shared" si="1"/>
        <v>1.8105E-2</v>
      </c>
      <c r="H51" s="14">
        <f t="shared" si="2"/>
        <v>-261570.63280000002</v>
      </c>
      <c r="I51" s="15">
        <f t="shared" si="3"/>
        <v>9</v>
      </c>
    </row>
    <row r="52" spans="1:9" x14ac:dyDescent="0.2">
      <c r="A52" s="7">
        <v>2545</v>
      </c>
      <c r="B52" s="8" t="s">
        <v>108</v>
      </c>
      <c r="C52" s="9" t="s">
        <v>109</v>
      </c>
      <c r="D52" s="10">
        <v>2366252.5</v>
      </c>
      <c r="E52" s="11">
        <f>SUM(D52*0.04+150000)</f>
        <v>244650.1</v>
      </c>
      <c r="F52" s="12">
        <v>0</v>
      </c>
      <c r="G52" s="13">
        <f>ROUND(F52/D52,6)</f>
        <v>0</v>
      </c>
      <c r="H52" s="14">
        <f>SUM(F52-E52)</f>
        <v>-244650.1</v>
      </c>
      <c r="I52" s="15">
        <f t="shared" si="3"/>
        <v>1</v>
      </c>
    </row>
    <row r="53" spans="1:9" x14ac:dyDescent="0.2">
      <c r="A53" s="7">
        <v>2611</v>
      </c>
      <c r="B53" s="8" t="s">
        <v>110</v>
      </c>
      <c r="C53" s="9" t="s">
        <v>111</v>
      </c>
      <c r="D53" s="10">
        <v>29901688.370000001</v>
      </c>
      <c r="E53" s="11">
        <f t="shared" si="0"/>
        <v>1346067.5348</v>
      </c>
      <c r="F53" s="12">
        <v>1253267.05</v>
      </c>
      <c r="G53" s="13">
        <f t="shared" si="1"/>
        <v>4.1912999999999999E-2</v>
      </c>
      <c r="H53" s="14">
        <f t="shared" si="2"/>
        <v>-92800.484799999977</v>
      </c>
      <c r="I53" s="15">
        <f t="shared" si="3"/>
        <v>82</v>
      </c>
    </row>
    <row r="54" spans="1:9" x14ac:dyDescent="0.2">
      <c r="A54" s="7">
        <v>2700</v>
      </c>
      <c r="B54" s="8" t="s">
        <v>112</v>
      </c>
      <c r="C54" s="9" t="s">
        <v>113</v>
      </c>
      <c r="D54" s="10">
        <v>18622574.260000002</v>
      </c>
      <c r="E54" s="11">
        <f t="shared" si="0"/>
        <v>894902.97040000011</v>
      </c>
      <c r="F54" s="12">
        <v>911467.62000000011</v>
      </c>
      <c r="G54" s="13">
        <f t="shared" si="1"/>
        <v>4.8944000000000001E-2</v>
      </c>
      <c r="H54" s="14">
        <f t="shared" si="2"/>
        <v>16564.649600000004</v>
      </c>
      <c r="I54" s="15">
        <f t="shared" si="3"/>
        <v>105</v>
      </c>
    </row>
    <row r="55" spans="1:9" x14ac:dyDescent="0.2">
      <c r="A55" s="7">
        <v>2900</v>
      </c>
      <c r="B55" s="8" t="s">
        <v>114</v>
      </c>
      <c r="C55" s="9" t="s">
        <v>115</v>
      </c>
      <c r="D55" s="10">
        <v>33145902.100000001</v>
      </c>
      <c r="E55" s="11">
        <f t="shared" si="0"/>
        <v>1475836.084</v>
      </c>
      <c r="F55" s="12">
        <v>816477.08</v>
      </c>
      <c r="G55" s="13">
        <f t="shared" si="1"/>
        <v>2.4632999999999999E-2</v>
      </c>
      <c r="H55" s="14">
        <f t="shared" si="2"/>
        <v>-659359.00400000007</v>
      </c>
      <c r="I55" s="15">
        <f t="shared" si="3"/>
        <v>19</v>
      </c>
    </row>
    <row r="56" spans="1:9" x14ac:dyDescent="0.2">
      <c r="A56" s="7">
        <v>3000</v>
      </c>
      <c r="B56" s="8" t="s">
        <v>116</v>
      </c>
      <c r="C56" s="9" t="s">
        <v>117</v>
      </c>
      <c r="D56" s="10">
        <v>93579227.189999998</v>
      </c>
      <c r="E56" s="11">
        <f t="shared" si="0"/>
        <v>3893169.0876000002</v>
      </c>
      <c r="F56" s="12">
        <v>2353249.5</v>
      </c>
      <c r="G56" s="13">
        <f t="shared" si="1"/>
        <v>2.5146999999999999E-2</v>
      </c>
      <c r="H56" s="14">
        <f t="shared" si="2"/>
        <v>-1539919.5876000002</v>
      </c>
      <c r="I56" s="15">
        <f t="shared" si="3"/>
        <v>20</v>
      </c>
    </row>
    <row r="57" spans="1:9" x14ac:dyDescent="0.2">
      <c r="A57" s="7">
        <v>3020</v>
      </c>
      <c r="B57" s="8" t="s">
        <v>118</v>
      </c>
      <c r="C57" s="9" t="s">
        <v>119</v>
      </c>
      <c r="D57" s="10">
        <v>26674896.100000001</v>
      </c>
      <c r="E57" s="11">
        <f t="shared" si="0"/>
        <v>1216995.844</v>
      </c>
      <c r="F57" s="12">
        <v>1227990.03</v>
      </c>
      <c r="G57" s="13">
        <f t="shared" si="1"/>
        <v>4.6035E-2</v>
      </c>
      <c r="H57" s="14">
        <f t="shared" si="2"/>
        <v>10994.185999999987</v>
      </c>
      <c r="I57" s="15">
        <f t="shared" si="3"/>
        <v>97</v>
      </c>
    </row>
    <row r="58" spans="1:9" x14ac:dyDescent="0.2">
      <c r="A58" s="7">
        <v>3021</v>
      </c>
      <c r="B58" s="8" t="s">
        <v>120</v>
      </c>
      <c r="C58" s="9" t="s">
        <v>121</v>
      </c>
      <c r="D58" s="10">
        <v>56628782.140000001</v>
      </c>
      <c r="E58" s="11">
        <f t="shared" si="0"/>
        <v>2415151.2856000001</v>
      </c>
      <c r="F58" s="12">
        <v>1576034.94</v>
      </c>
      <c r="G58" s="13">
        <f t="shared" si="1"/>
        <v>2.7831000000000002E-2</v>
      </c>
      <c r="H58" s="14">
        <f t="shared" si="2"/>
        <v>-839116.34560000012</v>
      </c>
      <c r="I58" s="15">
        <f t="shared" si="3"/>
        <v>28</v>
      </c>
    </row>
    <row r="59" spans="1:9" x14ac:dyDescent="0.2">
      <c r="A59" s="7">
        <v>3022</v>
      </c>
      <c r="B59" s="8" t="s">
        <v>122</v>
      </c>
      <c r="C59" s="9" t="s">
        <v>123</v>
      </c>
      <c r="D59" s="10">
        <v>94222501.030000001</v>
      </c>
      <c r="E59" s="11">
        <f t="shared" si="0"/>
        <v>3918900.0412000003</v>
      </c>
      <c r="F59" s="12">
        <v>2758841.95</v>
      </c>
      <c r="G59" s="13">
        <f t="shared" si="1"/>
        <v>2.928E-2</v>
      </c>
      <c r="H59" s="14">
        <f t="shared" si="2"/>
        <v>-1160058.0912000001</v>
      </c>
      <c r="I59" s="15">
        <f t="shared" si="3"/>
        <v>34</v>
      </c>
    </row>
    <row r="60" spans="1:9" x14ac:dyDescent="0.2">
      <c r="A60" s="7">
        <v>3111</v>
      </c>
      <c r="B60" s="8" t="s">
        <v>124</v>
      </c>
      <c r="C60" s="9" t="s">
        <v>125</v>
      </c>
      <c r="D60" s="10">
        <v>10933210.17</v>
      </c>
      <c r="E60" s="11">
        <f t="shared" si="0"/>
        <v>587328.4068</v>
      </c>
      <c r="F60" s="12">
        <v>708926.90999999992</v>
      </c>
      <c r="G60" s="13">
        <f t="shared" si="1"/>
        <v>6.4841999999999997E-2</v>
      </c>
      <c r="H60" s="14">
        <f t="shared" si="2"/>
        <v>121598.50319999992</v>
      </c>
      <c r="I60" s="15">
        <f t="shared" si="3"/>
        <v>136</v>
      </c>
    </row>
    <row r="61" spans="1:9" x14ac:dyDescent="0.2">
      <c r="A61" s="7">
        <v>3112</v>
      </c>
      <c r="B61" s="8" t="s">
        <v>126</v>
      </c>
      <c r="C61" s="9" t="s">
        <v>127</v>
      </c>
      <c r="D61" s="10">
        <v>15843027.289999999</v>
      </c>
      <c r="E61" s="11">
        <f t="shared" si="0"/>
        <v>783721.09159999993</v>
      </c>
      <c r="F61" s="12">
        <v>806426.56</v>
      </c>
      <c r="G61" s="13">
        <f t="shared" si="1"/>
        <v>5.0901000000000002E-2</v>
      </c>
      <c r="H61" s="14">
        <f t="shared" si="2"/>
        <v>22705.468400000129</v>
      </c>
      <c r="I61" s="15">
        <f t="shared" si="3"/>
        <v>112</v>
      </c>
    </row>
    <row r="62" spans="1:9" x14ac:dyDescent="0.2">
      <c r="A62" s="7">
        <v>3200</v>
      </c>
      <c r="B62" s="8" t="s">
        <v>128</v>
      </c>
      <c r="C62" s="9" t="s">
        <v>129</v>
      </c>
      <c r="D62" s="10">
        <v>14418670.5</v>
      </c>
      <c r="E62" s="11">
        <f t="shared" si="0"/>
        <v>726746.82000000007</v>
      </c>
      <c r="F62" s="12">
        <v>836794.08</v>
      </c>
      <c r="G62" s="13">
        <f t="shared" si="1"/>
        <v>5.8035000000000003E-2</v>
      </c>
      <c r="H62" s="14">
        <f t="shared" si="2"/>
        <v>110047.25999999989</v>
      </c>
      <c r="I62" s="15">
        <f t="shared" si="3"/>
        <v>125</v>
      </c>
    </row>
    <row r="63" spans="1:9" x14ac:dyDescent="0.2">
      <c r="A63" s="7">
        <v>3300</v>
      </c>
      <c r="B63" s="8" t="s">
        <v>130</v>
      </c>
      <c r="C63" s="9" t="s">
        <v>131</v>
      </c>
      <c r="D63" s="10">
        <v>17637668.609999999</v>
      </c>
      <c r="E63" s="11">
        <f t="shared" si="0"/>
        <v>855506.74439999997</v>
      </c>
      <c r="F63" s="12">
        <v>869300.37</v>
      </c>
      <c r="G63" s="13">
        <f t="shared" si="1"/>
        <v>4.9286999999999997E-2</v>
      </c>
      <c r="H63" s="14">
        <f t="shared" si="2"/>
        <v>13793.625600000028</v>
      </c>
      <c r="I63" s="15">
        <f t="shared" si="3"/>
        <v>106</v>
      </c>
    </row>
    <row r="64" spans="1:9" x14ac:dyDescent="0.2">
      <c r="A64" s="7">
        <v>3400</v>
      </c>
      <c r="B64" s="8" t="s">
        <v>132</v>
      </c>
      <c r="C64" s="9" t="s">
        <v>133</v>
      </c>
      <c r="D64" s="10">
        <v>77100547.409999996</v>
      </c>
      <c r="E64" s="11">
        <f t="shared" si="0"/>
        <v>3234021.8964</v>
      </c>
      <c r="F64" s="12">
        <v>1483111.86</v>
      </c>
      <c r="G64" s="13">
        <f t="shared" si="1"/>
        <v>1.9236E-2</v>
      </c>
      <c r="H64" s="14">
        <f t="shared" si="2"/>
        <v>-1750910.0363999999</v>
      </c>
      <c r="I64" s="15">
        <f t="shared" si="3"/>
        <v>11</v>
      </c>
    </row>
    <row r="65" spans="1:9" x14ac:dyDescent="0.2">
      <c r="A65" s="7">
        <v>3420</v>
      </c>
      <c r="B65" s="8" t="s">
        <v>134</v>
      </c>
      <c r="C65" s="9" t="s">
        <v>135</v>
      </c>
      <c r="D65" s="10">
        <v>30313020.920000002</v>
      </c>
      <c r="E65" s="11">
        <f t="shared" si="0"/>
        <v>1362520.8368000002</v>
      </c>
      <c r="F65" s="12">
        <v>1277958.32</v>
      </c>
      <c r="G65" s="13">
        <f t="shared" si="1"/>
        <v>4.2159000000000002E-2</v>
      </c>
      <c r="H65" s="14">
        <f t="shared" si="2"/>
        <v>-84562.516800000099</v>
      </c>
      <c r="I65" s="15">
        <f t="shared" si="3"/>
        <v>85</v>
      </c>
    </row>
    <row r="66" spans="1:9" x14ac:dyDescent="0.2">
      <c r="A66" s="7">
        <v>3500</v>
      </c>
      <c r="B66" s="8" t="s">
        <v>136</v>
      </c>
      <c r="C66" s="9" t="s">
        <v>137</v>
      </c>
      <c r="D66" s="10">
        <v>14523111.35</v>
      </c>
      <c r="E66" s="11">
        <f t="shared" si="0"/>
        <v>730924.45400000003</v>
      </c>
      <c r="F66" s="12">
        <v>777921.26</v>
      </c>
      <c r="G66" s="13">
        <f t="shared" si="1"/>
        <v>5.3564000000000001E-2</v>
      </c>
      <c r="H66" s="14">
        <f t="shared" si="2"/>
        <v>46996.805999999982</v>
      </c>
      <c r="I66" s="15">
        <f t="shared" ref="I66:I130" si="4">RANK(G66,$G$2:$G$148,1)</f>
        <v>116</v>
      </c>
    </row>
    <row r="67" spans="1:9" x14ac:dyDescent="0.2">
      <c r="A67" s="7">
        <v>3600</v>
      </c>
      <c r="B67" s="8" t="s">
        <v>138</v>
      </c>
      <c r="C67" s="9" t="s">
        <v>139</v>
      </c>
      <c r="D67" s="10">
        <v>31565729.370000001</v>
      </c>
      <c r="E67" s="11">
        <f t="shared" si="0"/>
        <v>1412629.1748000002</v>
      </c>
      <c r="F67" s="12">
        <v>1025850.27</v>
      </c>
      <c r="G67" s="13">
        <f t="shared" si="1"/>
        <v>3.2499E-2</v>
      </c>
      <c r="H67" s="14">
        <f t="shared" si="2"/>
        <v>-386778.90480000013</v>
      </c>
      <c r="I67" s="15">
        <f t="shared" si="4"/>
        <v>43</v>
      </c>
    </row>
    <row r="68" spans="1:9" x14ac:dyDescent="0.2">
      <c r="A68" s="7">
        <v>3620</v>
      </c>
      <c r="B68" s="8" t="s">
        <v>140</v>
      </c>
      <c r="C68" s="9" t="s">
        <v>141</v>
      </c>
      <c r="D68" s="10">
        <v>48389345.350000001</v>
      </c>
      <c r="E68" s="11">
        <f t="shared" si="0"/>
        <v>2085573.814</v>
      </c>
      <c r="F68" s="12">
        <v>1460364.0899999999</v>
      </c>
      <c r="G68" s="13">
        <f t="shared" si="1"/>
        <v>3.0179000000000001E-2</v>
      </c>
      <c r="H68" s="14">
        <f t="shared" si="2"/>
        <v>-625209.72400000016</v>
      </c>
      <c r="I68" s="15">
        <f t="shared" si="4"/>
        <v>36</v>
      </c>
    </row>
    <row r="69" spans="1:9" x14ac:dyDescent="0.2">
      <c r="A69" s="7">
        <v>3700</v>
      </c>
      <c r="B69" s="8" t="s">
        <v>142</v>
      </c>
      <c r="C69" s="9" t="s">
        <v>143</v>
      </c>
      <c r="D69" s="10">
        <v>103137911.44</v>
      </c>
      <c r="E69" s="11">
        <f t="shared" si="0"/>
        <v>4275516.4575999994</v>
      </c>
      <c r="F69" s="12">
        <v>2297828.2199999997</v>
      </c>
      <c r="G69" s="13">
        <f t="shared" si="1"/>
        <v>2.2279E-2</v>
      </c>
      <c r="H69" s="14">
        <f t="shared" si="2"/>
        <v>-1977688.2375999996</v>
      </c>
      <c r="I69" s="15">
        <f t="shared" si="4"/>
        <v>13</v>
      </c>
    </row>
    <row r="70" spans="1:9" x14ac:dyDescent="0.2">
      <c r="A70" s="7">
        <v>3800</v>
      </c>
      <c r="B70" s="8" t="s">
        <v>144</v>
      </c>
      <c r="C70" s="9" t="s">
        <v>145</v>
      </c>
      <c r="D70" s="10">
        <v>64708352.810000002</v>
      </c>
      <c r="E70" s="11">
        <f t="shared" ref="E70:E134" si="5">SUM(D70*0.04+150000)</f>
        <v>2738334.1124</v>
      </c>
      <c r="F70" s="12">
        <v>1839437.5299999998</v>
      </c>
      <c r="G70" s="13">
        <f t="shared" ref="G70:G134" si="6">ROUND(F70/D70,6)</f>
        <v>2.8427000000000001E-2</v>
      </c>
      <c r="H70" s="14">
        <f t="shared" ref="H70:H134" si="7">SUM(F70-E70)</f>
        <v>-898896.58240000019</v>
      </c>
      <c r="I70" s="15">
        <f t="shared" si="4"/>
        <v>30</v>
      </c>
    </row>
    <row r="71" spans="1:9" x14ac:dyDescent="0.2">
      <c r="A71" s="7">
        <v>3820</v>
      </c>
      <c r="B71" s="8" t="s">
        <v>146</v>
      </c>
      <c r="C71" s="9" t="s">
        <v>147</v>
      </c>
      <c r="D71" s="10">
        <v>58693010.619999997</v>
      </c>
      <c r="E71" s="11">
        <f t="shared" si="5"/>
        <v>2497720.4248000002</v>
      </c>
      <c r="F71" s="12">
        <v>1407556.28</v>
      </c>
      <c r="G71" s="13">
        <f t="shared" si="6"/>
        <v>2.3982E-2</v>
      </c>
      <c r="H71" s="14">
        <f t="shared" si="7"/>
        <v>-1090164.1448000001</v>
      </c>
      <c r="I71" s="15">
        <f t="shared" si="4"/>
        <v>18</v>
      </c>
    </row>
    <row r="72" spans="1:9" x14ac:dyDescent="0.2">
      <c r="A72" s="7">
        <v>3900</v>
      </c>
      <c r="B72" s="8" t="s">
        <v>148</v>
      </c>
      <c r="C72" s="9" t="s">
        <v>149</v>
      </c>
      <c r="D72" s="10">
        <v>21415189.52</v>
      </c>
      <c r="E72" s="11">
        <f t="shared" si="5"/>
        <v>1006607.5808</v>
      </c>
      <c r="F72" s="12">
        <v>1015553.8099999999</v>
      </c>
      <c r="G72" s="13">
        <f t="shared" si="6"/>
        <v>4.7421999999999999E-2</v>
      </c>
      <c r="H72" s="14">
        <f t="shared" si="7"/>
        <v>8946.2291999999434</v>
      </c>
      <c r="I72" s="15">
        <f t="shared" si="4"/>
        <v>101</v>
      </c>
    </row>
    <row r="73" spans="1:9" x14ac:dyDescent="0.2">
      <c r="A73" s="7">
        <v>4000</v>
      </c>
      <c r="B73" s="8" t="s">
        <v>150</v>
      </c>
      <c r="C73" s="9" t="s">
        <v>151</v>
      </c>
      <c r="D73" s="10">
        <v>28054240.280000001</v>
      </c>
      <c r="E73" s="11">
        <f t="shared" si="5"/>
        <v>1272169.6112000002</v>
      </c>
      <c r="F73" s="12">
        <v>1227324.47</v>
      </c>
      <c r="G73" s="13">
        <f t="shared" si="6"/>
        <v>4.3748000000000002E-2</v>
      </c>
      <c r="H73" s="14">
        <f t="shared" si="7"/>
        <v>-44845.141200000187</v>
      </c>
      <c r="I73" s="15">
        <f t="shared" si="4"/>
        <v>91</v>
      </c>
    </row>
    <row r="74" spans="1:9" x14ac:dyDescent="0.2">
      <c r="A74" s="7">
        <v>4100</v>
      </c>
      <c r="B74" s="8" t="s">
        <v>152</v>
      </c>
      <c r="C74" s="9" t="s">
        <v>153</v>
      </c>
      <c r="D74" s="10">
        <v>65880333.609999999</v>
      </c>
      <c r="E74" s="11">
        <f t="shared" si="5"/>
        <v>2785213.3443999998</v>
      </c>
      <c r="F74" s="12">
        <v>1547472.97</v>
      </c>
      <c r="G74" s="13">
        <f t="shared" si="6"/>
        <v>2.3488999999999999E-2</v>
      </c>
      <c r="H74" s="14">
        <f t="shared" si="7"/>
        <v>-1237740.3743999999</v>
      </c>
      <c r="I74" s="15">
        <f t="shared" si="4"/>
        <v>15</v>
      </c>
    </row>
    <row r="75" spans="1:9" x14ac:dyDescent="0.2">
      <c r="A75" s="7">
        <v>4111</v>
      </c>
      <c r="B75" s="8" t="s">
        <v>154</v>
      </c>
      <c r="C75" s="9" t="s">
        <v>155</v>
      </c>
      <c r="D75" s="10">
        <v>11610612.33</v>
      </c>
      <c r="E75" s="11">
        <f t="shared" si="5"/>
        <v>614424.49320000003</v>
      </c>
      <c r="F75" s="12">
        <v>573127.92000000004</v>
      </c>
      <c r="G75" s="13">
        <f t="shared" si="6"/>
        <v>4.9362000000000003E-2</v>
      </c>
      <c r="H75" s="14">
        <f t="shared" si="7"/>
        <v>-41296.573199999984</v>
      </c>
      <c r="I75" s="15">
        <f t="shared" si="4"/>
        <v>107</v>
      </c>
    </row>
    <row r="76" spans="1:9" x14ac:dyDescent="0.2">
      <c r="A76" s="7">
        <v>4120</v>
      </c>
      <c r="B76" s="8" t="s">
        <v>156</v>
      </c>
      <c r="C76" s="9" t="s">
        <v>157</v>
      </c>
      <c r="D76" s="10">
        <v>81150418.140000001</v>
      </c>
      <c r="E76" s="11">
        <f t="shared" si="5"/>
        <v>3396016.7256</v>
      </c>
      <c r="F76" s="12">
        <v>2358674.5099999998</v>
      </c>
      <c r="G76" s="13">
        <f t="shared" si="6"/>
        <v>2.9065000000000001E-2</v>
      </c>
      <c r="H76" s="14">
        <f t="shared" si="7"/>
        <v>-1037342.2156000002</v>
      </c>
      <c r="I76" s="15">
        <f t="shared" si="4"/>
        <v>33</v>
      </c>
    </row>
    <row r="77" spans="1:9" x14ac:dyDescent="0.2">
      <c r="A77" s="7">
        <v>4211</v>
      </c>
      <c r="B77" s="8" t="s">
        <v>158</v>
      </c>
      <c r="C77" s="9" t="s">
        <v>159</v>
      </c>
      <c r="D77" s="10">
        <v>47895352.210000001</v>
      </c>
      <c r="E77" s="11">
        <f>SUM(D77*0.04+150000)</f>
        <v>2065814.0884</v>
      </c>
      <c r="F77" s="12">
        <v>2274183.13</v>
      </c>
      <c r="G77" s="13">
        <f>ROUND(F77/D77,6)</f>
        <v>4.7482000000000003E-2</v>
      </c>
      <c r="H77" s="14">
        <f>SUM(F77-E77)</f>
        <v>208369.04159999988</v>
      </c>
      <c r="I77" s="15">
        <f t="shared" si="4"/>
        <v>102</v>
      </c>
    </row>
    <row r="78" spans="1:9" x14ac:dyDescent="0.2">
      <c r="A78" s="7">
        <v>4225</v>
      </c>
      <c r="B78" s="8" t="s">
        <v>160</v>
      </c>
      <c r="C78" s="9" t="s">
        <v>161</v>
      </c>
      <c r="D78" s="10">
        <v>1942854.5</v>
      </c>
      <c r="E78" s="11">
        <f>SUM(D78*0.04+150000)</f>
        <v>227714.18</v>
      </c>
      <c r="F78" s="12">
        <v>0</v>
      </c>
      <c r="G78" s="13">
        <f>ROUND(F78/D78,6)</f>
        <v>0</v>
      </c>
      <c r="H78" s="14">
        <f>SUM(F78-E78)</f>
        <v>-227714.18</v>
      </c>
      <c r="I78" s="15">
        <f t="shared" si="4"/>
        <v>1</v>
      </c>
    </row>
    <row r="79" spans="1:9" x14ac:dyDescent="0.2">
      <c r="A79" s="7">
        <v>4300</v>
      </c>
      <c r="B79" s="8" t="s">
        <v>162</v>
      </c>
      <c r="C79" s="9" t="s">
        <v>163</v>
      </c>
      <c r="D79" s="10">
        <v>25959379.109999999</v>
      </c>
      <c r="E79" s="11">
        <f t="shared" si="5"/>
        <v>1188375.1644000001</v>
      </c>
      <c r="F79" s="12">
        <v>1057415.8199999998</v>
      </c>
      <c r="G79" s="13">
        <f t="shared" si="6"/>
        <v>4.0732999999999998E-2</v>
      </c>
      <c r="H79" s="14">
        <f t="shared" si="7"/>
        <v>-130959.34440000029</v>
      </c>
      <c r="I79" s="15">
        <f t="shared" si="4"/>
        <v>76</v>
      </c>
    </row>
    <row r="80" spans="1:9" x14ac:dyDescent="0.2">
      <c r="A80" s="7">
        <v>4320</v>
      </c>
      <c r="B80" s="8" t="s">
        <v>164</v>
      </c>
      <c r="C80" s="9" t="s">
        <v>165</v>
      </c>
      <c r="D80" s="10">
        <v>28101826.239999998</v>
      </c>
      <c r="E80" s="11">
        <f t="shared" si="5"/>
        <v>1274073.0496</v>
      </c>
      <c r="F80" s="12">
        <v>1438576.5499999998</v>
      </c>
      <c r="G80" s="13">
        <f t="shared" si="6"/>
        <v>5.1192000000000001E-2</v>
      </c>
      <c r="H80" s="14">
        <f t="shared" si="7"/>
        <v>164503.50039999979</v>
      </c>
      <c r="I80" s="15">
        <f t="shared" si="4"/>
        <v>114</v>
      </c>
    </row>
    <row r="81" spans="1:9" x14ac:dyDescent="0.2">
      <c r="A81" s="7">
        <v>4400</v>
      </c>
      <c r="B81" s="8" t="s">
        <v>166</v>
      </c>
      <c r="C81" s="9" t="s">
        <v>167</v>
      </c>
      <c r="D81" s="10">
        <v>56213448.07</v>
      </c>
      <c r="E81" s="11">
        <f t="shared" si="5"/>
        <v>2398537.9228000003</v>
      </c>
      <c r="F81" s="12">
        <v>1266158.3400000001</v>
      </c>
      <c r="G81" s="13">
        <f t="shared" si="6"/>
        <v>2.2523999999999999E-2</v>
      </c>
      <c r="H81" s="14">
        <f t="shared" si="7"/>
        <v>-1132379.5828000002</v>
      </c>
      <c r="I81" s="15">
        <f t="shared" si="4"/>
        <v>14</v>
      </c>
    </row>
    <row r="82" spans="1:9" x14ac:dyDescent="0.2">
      <c r="A82" s="7">
        <v>4420</v>
      </c>
      <c r="B82" s="8" t="s">
        <v>168</v>
      </c>
      <c r="C82" s="9" t="s">
        <v>169</v>
      </c>
      <c r="D82" s="10">
        <v>37816227.490000002</v>
      </c>
      <c r="E82" s="11">
        <f t="shared" si="5"/>
        <v>1662649.0996000001</v>
      </c>
      <c r="F82" s="12">
        <v>1134610.5699999998</v>
      </c>
      <c r="G82" s="13">
        <f t="shared" si="6"/>
        <v>3.0002999999999998E-2</v>
      </c>
      <c r="H82" s="14">
        <f t="shared" si="7"/>
        <v>-528038.52960000024</v>
      </c>
      <c r="I82" s="15">
        <f t="shared" si="4"/>
        <v>35</v>
      </c>
    </row>
    <row r="83" spans="1:9" x14ac:dyDescent="0.2">
      <c r="A83" s="7">
        <v>4500</v>
      </c>
      <c r="B83" s="8" t="s">
        <v>170</v>
      </c>
      <c r="C83" s="9" t="s">
        <v>171</v>
      </c>
      <c r="D83" s="10">
        <v>141262144.62</v>
      </c>
      <c r="E83" s="11">
        <f t="shared" si="5"/>
        <v>5800485.7848000005</v>
      </c>
      <c r="F83" s="12">
        <v>3921844.46</v>
      </c>
      <c r="G83" s="13">
        <f t="shared" si="6"/>
        <v>2.7762999999999999E-2</v>
      </c>
      <c r="H83" s="14">
        <f t="shared" si="7"/>
        <v>-1878641.3248000005</v>
      </c>
      <c r="I83" s="15">
        <f t="shared" si="4"/>
        <v>27</v>
      </c>
    </row>
    <row r="84" spans="1:9" x14ac:dyDescent="0.2">
      <c r="A84" s="7">
        <v>4520</v>
      </c>
      <c r="B84" s="8" t="s">
        <v>172</v>
      </c>
      <c r="C84" s="9" t="s">
        <v>173</v>
      </c>
      <c r="D84" s="10">
        <v>33971237.189999998</v>
      </c>
      <c r="E84" s="11">
        <f t="shared" si="5"/>
        <v>1508849.4875999999</v>
      </c>
      <c r="F84" s="12">
        <v>1301623.57</v>
      </c>
      <c r="G84" s="13">
        <f t="shared" si="6"/>
        <v>3.8315000000000002E-2</v>
      </c>
      <c r="H84" s="14">
        <f t="shared" si="7"/>
        <v>-207225.91759999981</v>
      </c>
      <c r="I84" s="15">
        <f t="shared" si="4"/>
        <v>63</v>
      </c>
    </row>
    <row r="85" spans="1:9" x14ac:dyDescent="0.2">
      <c r="A85" s="7">
        <v>4600</v>
      </c>
      <c r="B85" s="8" t="s">
        <v>174</v>
      </c>
      <c r="C85" s="9" t="s">
        <v>175</v>
      </c>
      <c r="D85" s="10">
        <v>23585734.84</v>
      </c>
      <c r="E85" s="11">
        <f t="shared" si="5"/>
        <v>1093429.3936000001</v>
      </c>
      <c r="F85" s="12">
        <v>1151677.08</v>
      </c>
      <c r="G85" s="13">
        <f t="shared" si="6"/>
        <v>4.8828999999999997E-2</v>
      </c>
      <c r="H85" s="14">
        <f t="shared" si="7"/>
        <v>58247.686400000006</v>
      </c>
      <c r="I85" s="15">
        <f t="shared" si="4"/>
        <v>104</v>
      </c>
    </row>
    <row r="86" spans="1:9" x14ac:dyDescent="0.2">
      <c r="A86" s="7">
        <v>4620</v>
      </c>
      <c r="B86" s="8" t="s">
        <v>176</v>
      </c>
      <c r="C86" s="9" t="s">
        <v>177</v>
      </c>
      <c r="D86" s="10">
        <v>17741670.960000001</v>
      </c>
      <c r="E86" s="11">
        <f t="shared" si="5"/>
        <v>859666.83840000001</v>
      </c>
      <c r="F86" s="12">
        <v>719518.44</v>
      </c>
      <c r="G86" s="13">
        <f t="shared" si="6"/>
        <v>4.0555000000000001E-2</v>
      </c>
      <c r="H86" s="14">
        <f t="shared" si="7"/>
        <v>-140148.39840000006</v>
      </c>
      <c r="I86" s="15">
        <f t="shared" si="4"/>
        <v>75</v>
      </c>
    </row>
    <row r="87" spans="1:9" x14ac:dyDescent="0.2">
      <c r="A87" s="7">
        <v>4700</v>
      </c>
      <c r="B87" s="8" t="s">
        <v>178</v>
      </c>
      <c r="C87" s="9" t="s">
        <v>179</v>
      </c>
      <c r="D87" s="10">
        <v>31148308.289999999</v>
      </c>
      <c r="E87" s="11">
        <f t="shared" si="5"/>
        <v>1395932.3315999999</v>
      </c>
      <c r="F87" s="12">
        <v>847772.8899999999</v>
      </c>
      <c r="G87" s="13">
        <f t="shared" si="6"/>
        <v>2.7217000000000002E-2</v>
      </c>
      <c r="H87" s="14">
        <f t="shared" si="7"/>
        <v>-548159.44160000002</v>
      </c>
      <c r="I87" s="15">
        <f t="shared" si="4"/>
        <v>25</v>
      </c>
    </row>
    <row r="88" spans="1:9" x14ac:dyDescent="0.2">
      <c r="A88" s="7">
        <v>4720</v>
      </c>
      <c r="B88" s="8" t="s">
        <v>180</v>
      </c>
      <c r="C88" s="9" t="s">
        <v>181</v>
      </c>
      <c r="D88" s="10">
        <v>13291580.220000001</v>
      </c>
      <c r="E88" s="11">
        <f t="shared" si="5"/>
        <v>681663.20880000002</v>
      </c>
      <c r="F88" s="12">
        <v>876421.54999999993</v>
      </c>
      <c r="G88" s="13">
        <f t="shared" si="6"/>
        <v>6.5937999999999997E-2</v>
      </c>
      <c r="H88" s="14">
        <f t="shared" si="7"/>
        <v>194758.34119999991</v>
      </c>
      <c r="I88" s="15">
        <f t="shared" si="4"/>
        <v>137</v>
      </c>
    </row>
    <row r="89" spans="1:9" x14ac:dyDescent="0.2">
      <c r="A89" s="7">
        <v>4800</v>
      </c>
      <c r="B89" s="8" t="s">
        <v>182</v>
      </c>
      <c r="C89" s="9" t="s">
        <v>183</v>
      </c>
      <c r="D89" s="10">
        <v>22416311.739999998</v>
      </c>
      <c r="E89" s="11">
        <f t="shared" si="5"/>
        <v>1046652.4696</v>
      </c>
      <c r="F89" s="12">
        <v>679542.64999999991</v>
      </c>
      <c r="G89" s="13">
        <f t="shared" si="6"/>
        <v>3.0315000000000002E-2</v>
      </c>
      <c r="H89" s="14">
        <f t="shared" si="7"/>
        <v>-367109.81960000005</v>
      </c>
      <c r="I89" s="15">
        <f t="shared" si="4"/>
        <v>38</v>
      </c>
    </row>
    <row r="90" spans="1:9" x14ac:dyDescent="0.2">
      <c r="A90" s="7">
        <v>4820</v>
      </c>
      <c r="B90" s="8" t="s">
        <v>184</v>
      </c>
      <c r="C90" s="9" t="s">
        <v>185</v>
      </c>
      <c r="D90" s="10">
        <v>14980034.84</v>
      </c>
      <c r="E90" s="11">
        <f t="shared" si="5"/>
        <v>749201.39359999995</v>
      </c>
      <c r="F90" s="12">
        <v>820149.87000000011</v>
      </c>
      <c r="G90" s="13">
        <f t="shared" si="6"/>
        <v>5.475E-2</v>
      </c>
      <c r="H90" s="14">
        <f t="shared" si="7"/>
        <v>70948.47640000016</v>
      </c>
      <c r="I90" s="15">
        <f t="shared" si="4"/>
        <v>119</v>
      </c>
    </row>
    <row r="91" spans="1:9" x14ac:dyDescent="0.2">
      <c r="A91" s="7">
        <v>4821</v>
      </c>
      <c r="B91" s="8" t="s">
        <v>186</v>
      </c>
      <c r="C91" s="9" t="s">
        <v>187</v>
      </c>
      <c r="D91" s="10">
        <v>16442787.35</v>
      </c>
      <c r="E91" s="11">
        <f t="shared" si="5"/>
        <v>807711.49399999995</v>
      </c>
      <c r="F91" s="12">
        <v>656687.72</v>
      </c>
      <c r="G91" s="13">
        <f t="shared" si="6"/>
        <v>3.9938000000000001E-2</v>
      </c>
      <c r="H91" s="14">
        <f t="shared" si="7"/>
        <v>-151023.77399999998</v>
      </c>
      <c r="I91" s="15">
        <f t="shared" si="4"/>
        <v>73</v>
      </c>
    </row>
    <row r="92" spans="1:9" x14ac:dyDescent="0.2">
      <c r="A92" s="7">
        <v>4911</v>
      </c>
      <c r="B92" s="8" t="s">
        <v>188</v>
      </c>
      <c r="C92" s="9" t="s">
        <v>189</v>
      </c>
      <c r="D92" s="10">
        <v>15443578.380000001</v>
      </c>
      <c r="E92" s="11">
        <f t="shared" si="5"/>
        <v>767743.13520000002</v>
      </c>
      <c r="F92" s="12">
        <v>911142.27</v>
      </c>
      <c r="G92" s="13">
        <f t="shared" si="6"/>
        <v>5.8998000000000002E-2</v>
      </c>
      <c r="H92" s="14">
        <f t="shared" si="7"/>
        <v>143399.1348</v>
      </c>
      <c r="I92" s="15">
        <f t="shared" si="4"/>
        <v>127</v>
      </c>
    </row>
    <row r="93" spans="1:9" x14ac:dyDescent="0.2">
      <c r="A93" s="7">
        <v>5000</v>
      </c>
      <c r="B93" s="8" t="s">
        <v>190</v>
      </c>
      <c r="C93" s="9" t="s">
        <v>191</v>
      </c>
      <c r="D93" s="10">
        <v>29703499.670000002</v>
      </c>
      <c r="E93" s="11">
        <f t="shared" si="5"/>
        <v>1338139.9868000001</v>
      </c>
      <c r="F93" s="12">
        <v>1394457.41</v>
      </c>
      <c r="G93" s="13">
        <f t="shared" si="6"/>
        <v>4.6946000000000002E-2</v>
      </c>
      <c r="H93" s="14">
        <f t="shared" si="7"/>
        <v>56317.423199999845</v>
      </c>
      <c r="I93" s="15">
        <f t="shared" si="4"/>
        <v>100</v>
      </c>
    </row>
    <row r="94" spans="1:9" x14ac:dyDescent="0.2">
      <c r="A94" s="7">
        <v>5020</v>
      </c>
      <c r="B94" s="8" t="s">
        <v>192</v>
      </c>
      <c r="C94" s="9" t="s">
        <v>193</v>
      </c>
      <c r="D94" s="10">
        <v>11527350.85</v>
      </c>
      <c r="E94" s="11">
        <f t="shared" si="5"/>
        <v>611094.03399999999</v>
      </c>
      <c r="F94" s="12">
        <v>643586.79</v>
      </c>
      <c r="G94" s="13">
        <f t="shared" si="6"/>
        <v>5.5830999999999999E-2</v>
      </c>
      <c r="H94" s="14">
        <f t="shared" si="7"/>
        <v>32492.756000000052</v>
      </c>
      <c r="I94" s="15">
        <f t="shared" si="4"/>
        <v>123</v>
      </c>
    </row>
    <row r="95" spans="1:9" x14ac:dyDescent="0.2">
      <c r="A95" s="7">
        <v>5100</v>
      </c>
      <c r="B95" s="8" t="s">
        <v>194</v>
      </c>
      <c r="C95" s="9" t="s">
        <v>195</v>
      </c>
      <c r="D95" s="10">
        <v>18681444.550000001</v>
      </c>
      <c r="E95" s="11">
        <f t="shared" si="5"/>
        <v>897257.78200000001</v>
      </c>
      <c r="F95" s="12">
        <v>732130.74</v>
      </c>
      <c r="G95" s="13">
        <f t="shared" si="6"/>
        <v>3.9190000000000003E-2</v>
      </c>
      <c r="H95" s="14">
        <f t="shared" si="7"/>
        <v>-165127.04200000002</v>
      </c>
      <c r="I95" s="15">
        <f t="shared" si="4"/>
        <v>68</v>
      </c>
    </row>
    <row r="96" spans="1:9" x14ac:dyDescent="0.2">
      <c r="A96" s="7">
        <v>5130</v>
      </c>
      <c r="B96" s="8" t="s">
        <v>196</v>
      </c>
      <c r="C96" s="9" t="s">
        <v>197</v>
      </c>
      <c r="D96" s="10">
        <v>10522562</v>
      </c>
      <c r="E96" s="11">
        <f t="shared" si="5"/>
        <v>570902.48</v>
      </c>
      <c r="F96" s="12">
        <v>738373.97</v>
      </c>
      <c r="G96" s="13">
        <f t="shared" si="6"/>
        <v>7.0170999999999997E-2</v>
      </c>
      <c r="H96" s="14">
        <f t="shared" si="7"/>
        <v>167471.49</v>
      </c>
      <c r="I96" s="15">
        <f t="shared" si="4"/>
        <v>142</v>
      </c>
    </row>
    <row r="97" spans="1:9" x14ac:dyDescent="0.2">
      <c r="A97" s="7">
        <v>5131</v>
      </c>
      <c r="B97" s="8" t="s">
        <v>198</v>
      </c>
      <c r="C97" s="9" t="s">
        <v>199</v>
      </c>
      <c r="D97" s="10">
        <v>10017080.439999999</v>
      </c>
      <c r="E97" s="11">
        <f t="shared" si="5"/>
        <v>550683.21759999997</v>
      </c>
      <c r="F97" s="12">
        <v>599087.75</v>
      </c>
      <c r="G97" s="13">
        <f t="shared" si="6"/>
        <v>5.9806999999999999E-2</v>
      </c>
      <c r="H97" s="14">
        <f t="shared" si="7"/>
        <v>48404.532400000026</v>
      </c>
      <c r="I97" s="15">
        <f t="shared" si="4"/>
        <v>128</v>
      </c>
    </row>
    <row r="98" spans="1:9" x14ac:dyDescent="0.2">
      <c r="A98" s="7">
        <v>5200</v>
      </c>
      <c r="B98" s="8" t="s">
        <v>200</v>
      </c>
      <c r="C98" s="9" t="s">
        <v>201</v>
      </c>
      <c r="D98" s="10">
        <v>15811895.970000001</v>
      </c>
      <c r="E98" s="11">
        <f t="shared" si="5"/>
        <v>782475.83880000003</v>
      </c>
      <c r="F98" s="12">
        <v>1019836.71</v>
      </c>
      <c r="G98" s="13">
        <f t="shared" si="6"/>
        <v>6.4498E-2</v>
      </c>
      <c r="H98" s="14">
        <f t="shared" si="7"/>
        <v>237360.87119999994</v>
      </c>
      <c r="I98" s="15">
        <f t="shared" si="4"/>
        <v>135</v>
      </c>
    </row>
    <row r="99" spans="1:9" x14ac:dyDescent="0.2">
      <c r="A99" s="7">
        <v>5321</v>
      </c>
      <c r="B99" s="8" t="s">
        <v>202</v>
      </c>
      <c r="C99" s="9" t="s">
        <v>203</v>
      </c>
      <c r="D99" s="10">
        <v>59619637.579999998</v>
      </c>
      <c r="E99" s="11">
        <f t="shared" si="5"/>
        <v>2534785.5032000002</v>
      </c>
      <c r="F99" s="12">
        <v>1402481.49</v>
      </c>
      <c r="G99" s="13">
        <f t="shared" si="6"/>
        <v>2.3524E-2</v>
      </c>
      <c r="H99" s="14">
        <f t="shared" si="7"/>
        <v>-1132304.0132000002</v>
      </c>
      <c r="I99" s="15">
        <f t="shared" si="4"/>
        <v>17</v>
      </c>
    </row>
    <row r="100" spans="1:9" x14ac:dyDescent="0.2">
      <c r="A100" s="7">
        <v>5411</v>
      </c>
      <c r="B100" s="8" t="s">
        <v>204</v>
      </c>
      <c r="C100" s="9" t="s">
        <v>205</v>
      </c>
      <c r="D100" s="10">
        <v>15049821.550000001</v>
      </c>
      <c r="E100" s="11">
        <f t="shared" si="5"/>
        <v>751992.86200000008</v>
      </c>
      <c r="F100" s="12">
        <v>918949.84</v>
      </c>
      <c r="G100" s="13">
        <f t="shared" si="6"/>
        <v>6.1060999999999997E-2</v>
      </c>
      <c r="H100" s="14">
        <f t="shared" si="7"/>
        <v>166956.97799999989</v>
      </c>
      <c r="I100" s="15">
        <f t="shared" si="4"/>
        <v>130</v>
      </c>
    </row>
    <row r="101" spans="1:9" x14ac:dyDescent="0.2">
      <c r="A101" s="7">
        <v>5412</v>
      </c>
      <c r="B101" s="8" t="s">
        <v>206</v>
      </c>
      <c r="C101" s="9" t="s">
        <v>207</v>
      </c>
      <c r="D101" s="10">
        <v>44015631.560000002</v>
      </c>
      <c r="E101" s="11">
        <f t="shared" si="5"/>
        <v>1910625.2624000001</v>
      </c>
      <c r="F101" s="12">
        <v>1430598.77</v>
      </c>
      <c r="G101" s="13">
        <f t="shared" si="6"/>
        <v>3.2502000000000003E-2</v>
      </c>
      <c r="H101" s="14">
        <f t="shared" si="7"/>
        <v>-480026.4924000001</v>
      </c>
      <c r="I101" s="15">
        <f t="shared" si="4"/>
        <v>44</v>
      </c>
    </row>
    <row r="102" spans="1:9" x14ac:dyDescent="0.2">
      <c r="A102" s="7">
        <v>5500</v>
      </c>
      <c r="B102" s="8" t="s">
        <v>208</v>
      </c>
      <c r="C102" s="9" t="s">
        <v>209</v>
      </c>
      <c r="D102" s="10">
        <v>30141784.800000001</v>
      </c>
      <c r="E102" s="11">
        <f t="shared" si="5"/>
        <v>1355671.392</v>
      </c>
      <c r="F102" s="12">
        <v>988262.45</v>
      </c>
      <c r="G102" s="13">
        <f t="shared" si="6"/>
        <v>3.2786999999999997E-2</v>
      </c>
      <c r="H102" s="14">
        <f t="shared" si="7"/>
        <v>-367408.94200000004</v>
      </c>
      <c r="I102" s="15">
        <f t="shared" si="4"/>
        <v>45</v>
      </c>
    </row>
    <row r="103" spans="1:9" x14ac:dyDescent="0.2">
      <c r="A103" s="7">
        <v>5520</v>
      </c>
      <c r="B103" s="8" t="s">
        <v>210</v>
      </c>
      <c r="C103" s="9" t="s">
        <v>211</v>
      </c>
      <c r="D103" s="10">
        <v>40332812.859999999</v>
      </c>
      <c r="E103" s="11">
        <f t="shared" si="5"/>
        <v>1763312.5144</v>
      </c>
      <c r="F103" s="12">
        <v>1349430.23</v>
      </c>
      <c r="G103" s="13">
        <f t="shared" si="6"/>
        <v>3.3457000000000001E-2</v>
      </c>
      <c r="H103" s="14">
        <f t="shared" si="7"/>
        <v>-413882.2844</v>
      </c>
      <c r="I103" s="15">
        <f t="shared" si="4"/>
        <v>51</v>
      </c>
    </row>
    <row r="104" spans="1:9" x14ac:dyDescent="0.2">
      <c r="A104" s="7">
        <v>5530</v>
      </c>
      <c r="B104" s="8" t="s">
        <v>212</v>
      </c>
      <c r="C104" s="9" t="s">
        <v>213</v>
      </c>
      <c r="D104" s="10">
        <v>18817072.91</v>
      </c>
      <c r="E104" s="11">
        <f t="shared" si="5"/>
        <v>902682.91639999999</v>
      </c>
      <c r="F104" s="12">
        <v>740016.57000000007</v>
      </c>
      <c r="G104" s="13">
        <f t="shared" si="6"/>
        <v>3.9327000000000001E-2</v>
      </c>
      <c r="H104" s="14">
        <f t="shared" si="7"/>
        <v>-162666.34639999992</v>
      </c>
      <c r="I104" s="15">
        <f t="shared" si="4"/>
        <v>69</v>
      </c>
    </row>
    <row r="105" spans="1:9" x14ac:dyDescent="0.2">
      <c r="A105" s="7">
        <v>5600</v>
      </c>
      <c r="B105" s="8" t="s">
        <v>214</v>
      </c>
      <c r="C105" s="9" t="s">
        <v>215</v>
      </c>
      <c r="D105" s="10">
        <v>12551290</v>
      </c>
      <c r="E105" s="11">
        <f t="shared" si="5"/>
        <v>652051.60000000009</v>
      </c>
      <c r="F105" s="12">
        <v>572934.01</v>
      </c>
      <c r="G105" s="13">
        <f t="shared" si="6"/>
        <v>4.5647E-2</v>
      </c>
      <c r="H105" s="14">
        <f t="shared" si="7"/>
        <v>-79117.590000000084</v>
      </c>
      <c r="I105" s="15">
        <f t="shared" si="4"/>
        <v>95</v>
      </c>
    </row>
    <row r="106" spans="1:9" x14ac:dyDescent="0.2">
      <c r="A106" s="7">
        <v>5620</v>
      </c>
      <c r="B106" s="8" t="s">
        <v>216</v>
      </c>
      <c r="C106" s="9" t="s">
        <v>217</v>
      </c>
      <c r="D106" s="10">
        <v>6330399.9400000004</v>
      </c>
      <c r="E106" s="11">
        <f t="shared" si="5"/>
        <v>403215.9976</v>
      </c>
      <c r="F106" s="12">
        <v>351952.18</v>
      </c>
      <c r="G106" s="13">
        <f t="shared" si="6"/>
        <v>5.5597000000000001E-2</v>
      </c>
      <c r="H106" s="14">
        <f t="shared" si="7"/>
        <v>-51263.817600000009</v>
      </c>
      <c r="I106" s="15">
        <f t="shared" si="4"/>
        <v>122</v>
      </c>
    </row>
    <row r="107" spans="1:9" x14ac:dyDescent="0.2">
      <c r="A107" s="7">
        <v>5711</v>
      </c>
      <c r="B107" s="8" t="s">
        <v>218</v>
      </c>
      <c r="C107" s="9" t="s">
        <v>219</v>
      </c>
      <c r="D107" s="10">
        <v>22772447.75</v>
      </c>
      <c r="E107" s="11">
        <f t="shared" si="5"/>
        <v>1060897.9100000001</v>
      </c>
      <c r="F107" s="12">
        <v>935337.5</v>
      </c>
      <c r="G107" s="13">
        <f t="shared" si="6"/>
        <v>4.1072999999999998E-2</v>
      </c>
      <c r="H107" s="14">
        <f t="shared" si="7"/>
        <v>-125560.41000000015</v>
      </c>
      <c r="I107" s="15">
        <f t="shared" si="4"/>
        <v>77</v>
      </c>
    </row>
    <row r="108" spans="1:9" x14ac:dyDescent="0.2">
      <c r="A108" s="7">
        <v>5712</v>
      </c>
      <c r="B108" s="8" t="s">
        <v>220</v>
      </c>
      <c r="C108" s="9" t="s">
        <v>221</v>
      </c>
      <c r="D108" s="10">
        <v>18035326.02</v>
      </c>
      <c r="E108" s="11">
        <f t="shared" si="5"/>
        <v>871413.04079999996</v>
      </c>
      <c r="F108" s="12">
        <v>993100.92</v>
      </c>
      <c r="G108" s="13">
        <f t="shared" si="6"/>
        <v>5.5064000000000002E-2</v>
      </c>
      <c r="H108" s="14">
        <f t="shared" si="7"/>
        <v>121687.87920000008</v>
      </c>
      <c r="I108" s="15">
        <f t="shared" si="4"/>
        <v>120</v>
      </c>
    </row>
    <row r="109" spans="1:9" x14ac:dyDescent="0.2">
      <c r="A109" s="7">
        <v>5720</v>
      </c>
      <c r="B109" s="8" t="s">
        <v>222</v>
      </c>
      <c r="C109" s="9" t="s">
        <v>223</v>
      </c>
      <c r="D109" s="10">
        <v>27830139.100000001</v>
      </c>
      <c r="E109" s="11">
        <f t="shared" si="5"/>
        <v>1263205.564</v>
      </c>
      <c r="F109" s="12">
        <v>1197837.8</v>
      </c>
      <c r="G109" s="13">
        <f t="shared" si="6"/>
        <v>4.3041000000000003E-2</v>
      </c>
      <c r="H109" s="14">
        <f t="shared" si="7"/>
        <v>-65367.763999999966</v>
      </c>
      <c r="I109" s="15">
        <f t="shared" si="4"/>
        <v>88</v>
      </c>
    </row>
    <row r="110" spans="1:9" x14ac:dyDescent="0.2">
      <c r="A110" s="7">
        <v>5800</v>
      </c>
      <c r="B110" s="8" t="s">
        <v>224</v>
      </c>
      <c r="C110" s="9" t="s">
        <v>225</v>
      </c>
      <c r="D110" s="10">
        <v>32876347.059999999</v>
      </c>
      <c r="E110" s="11">
        <f t="shared" si="5"/>
        <v>1465053.8824</v>
      </c>
      <c r="F110" s="12">
        <v>726748.62</v>
      </c>
      <c r="G110" s="13">
        <f t="shared" si="6"/>
        <v>2.2106000000000001E-2</v>
      </c>
      <c r="H110" s="14">
        <f t="shared" si="7"/>
        <v>-738305.26240000001</v>
      </c>
      <c r="I110" s="15">
        <f t="shared" si="4"/>
        <v>12</v>
      </c>
    </row>
    <row r="111" spans="1:9" x14ac:dyDescent="0.2">
      <c r="A111" s="7">
        <v>5820</v>
      </c>
      <c r="B111" s="8" t="s">
        <v>226</v>
      </c>
      <c r="C111" s="9" t="s">
        <v>227</v>
      </c>
      <c r="D111" s="10">
        <v>22322319.140000001</v>
      </c>
      <c r="E111" s="11">
        <f t="shared" si="5"/>
        <v>1042892.7656</v>
      </c>
      <c r="F111" s="12">
        <v>887960.3899999999</v>
      </c>
      <c r="G111" s="13">
        <f t="shared" si="6"/>
        <v>3.9779000000000002E-2</v>
      </c>
      <c r="H111" s="14">
        <f t="shared" si="7"/>
        <v>-154932.37560000014</v>
      </c>
      <c r="I111" s="15">
        <f t="shared" si="4"/>
        <v>72</v>
      </c>
    </row>
    <row r="112" spans="1:9" x14ac:dyDescent="0.2">
      <c r="A112" s="7">
        <v>5900</v>
      </c>
      <c r="B112" s="8" t="s">
        <v>228</v>
      </c>
      <c r="C112" s="9" t="s">
        <v>229</v>
      </c>
      <c r="D112" s="10">
        <v>25676956.43</v>
      </c>
      <c r="E112" s="11">
        <f t="shared" si="5"/>
        <v>1177078.2571999999</v>
      </c>
      <c r="F112" s="12">
        <v>830427.89999999991</v>
      </c>
      <c r="G112" s="13">
        <f t="shared" si="6"/>
        <v>3.2341000000000002E-2</v>
      </c>
      <c r="H112" s="14">
        <f t="shared" si="7"/>
        <v>-346650.35719999997</v>
      </c>
      <c r="I112" s="15">
        <f t="shared" si="4"/>
        <v>42</v>
      </c>
    </row>
    <row r="113" spans="1:9" x14ac:dyDescent="0.2">
      <c r="A113" s="7">
        <v>5920</v>
      </c>
      <c r="B113" s="8" t="s">
        <v>230</v>
      </c>
      <c r="C113" s="9" t="s">
        <v>231</v>
      </c>
      <c r="D113" s="10">
        <v>9225724.9900000002</v>
      </c>
      <c r="E113" s="11">
        <f t="shared" si="5"/>
        <v>519028.99960000004</v>
      </c>
      <c r="F113" s="12">
        <v>572944.79</v>
      </c>
      <c r="G113" s="13">
        <f t="shared" si="6"/>
        <v>6.2102999999999998E-2</v>
      </c>
      <c r="H113" s="14">
        <f t="shared" si="7"/>
        <v>53915.790399999998</v>
      </c>
      <c r="I113" s="15">
        <f t="shared" si="4"/>
        <v>131</v>
      </c>
    </row>
    <row r="114" spans="1:9" x14ac:dyDescent="0.2">
      <c r="A114" s="7">
        <v>5921</v>
      </c>
      <c r="B114" s="8" t="s">
        <v>232</v>
      </c>
      <c r="C114" s="9" t="s">
        <v>233</v>
      </c>
      <c r="D114" s="10">
        <v>11966218.82</v>
      </c>
      <c r="E114" s="11">
        <f t="shared" si="5"/>
        <v>628648.75280000002</v>
      </c>
      <c r="F114" s="12">
        <v>592358.69999999995</v>
      </c>
      <c r="G114" s="13">
        <f t="shared" si="6"/>
        <v>4.9502999999999998E-2</v>
      </c>
      <c r="H114" s="14">
        <f t="shared" si="7"/>
        <v>-36290.052800000063</v>
      </c>
      <c r="I114" s="15">
        <f t="shared" si="4"/>
        <v>109</v>
      </c>
    </row>
    <row r="115" spans="1:9" x14ac:dyDescent="0.2">
      <c r="A115" s="7">
        <v>6000</v>
      </c>
      <c r="B115" s="8" t="s">
        <v>234</v>
      </c>
      <c r="C115" s="9" t="s">
        <v>235</v>
      </c>
      <c r="D115" s="10">
        <v>13175459.470000001</v>
      </c>
      <c r="E115" s="11">
        <f t="shared" si="5"/>
        <v>677018.37880000006</v>
      </c>
      <c r="F115" s="12">
        <v>837546.7</v>
      </c>
      <c r="G115" s="13">
        <f t="shared" si="6"/>
        <v>6.3569000000000001E-2</v>
      </c>
      <c r="H115" s="14">
        <f t="shared" si="7"/>
        <v>160528.32119999989</v>
      </c>
      <c r="I115" s="15">
        <f t="shared" si="4"/>
        <v>133</v>
      </c>
    </row>
    <row r="116" spans="1:9" x14ac:dyDescent="0.2">
      <c r="A116" s="7">
        <v>6100</v>
      </c>
      <c r="B116" s="8" t="s">
        <v>236</v>
      </c>
      <c r="C116" s="9" t="s">
        <v>237</v>
      </c>
      <c r="D116" s="10">
        <v>193247532.88999999</v>
      </c>
      <c r="E116" s="11">
        <f t="shared" si="5"/>
        <v>7879901.3155999994</v>
      </c>
      <c r="F116" s="12">
        <v>3446622.2800000003</v>
      </c>
      <c r="G116" s="13">
        <f t="shared" si="6"/>
        <v>1.7835E-2</v>
      </c>
      <c r="H116" s="14">
        <f t="shared" si="7"/>
        <v>-4433279.0355999991</v>
      </c>
      <c r="I116" s="15">
        <f t="shared" si="4"/>
        <v>8</v>
      </c>
    </row>
    <row r="117" spans="1:9" x14ac:dyDescent="0.2">
      <c r="A117" s="7">
        <v>6120</v>
      </c>
      <c r="B117" s="8" t="s">
        <v>238</v>
      </c>
      <c r="C117" s="9" t="s">
        <v>239</v>
      </c>
      <c r="D117" s="10">
        <v>39834557.770000003</v>
      </c>
      <c r="E117" s="11">
        <f t="shared" si="5"/>
        <v>1743382.3108000001</v>
      </c>
      <c r="F117" s="12">
        <v>1645098.94</v>
      </c>
      <c r="G117" s="13">
        <f t="shared" si="6"/>
        <v>4.1298000000000001E-2</v>
      </c>
      <c r="H117" s="14">
        <f t="shared" si="7"/>
        <v>-98283.37080000015</v>
      </c>
      <c r="I117" s="15">
        <f t="shared" si="4"/>
        <v>78</v>
      </c>
    </row>
    <row r="118" spans="1:9" x14ac:dyDescent="0.2">
      <c r="A118" s="7">
        <v>6200</v>
      </c>
      <c r="B118" s="8" t="s">
        <v>240</v>
      </c>
      <c r="C118" s="9" t="s">
        <v>241</v>
      </c>
      <c r="D118" s="10">
        <v>37408302.859999999</v>
      </c>
      <c r="E118" s="11">
        <f t="shared" si="5"/>
        <v>1646332.1144000001</v>
      </c>
      <c r="F118" s="12">
        <v>1245418.95</v>
      </c>
      <c r="G118" s="13">
        <f t="shared" si="6"/>
        <v>3.3293000000000003E-2</v>
      </c>
      <c r="H118" s="14">
        <f t="shared" si="7"/>
        <v>-400913.16440000013</v>
      </c>
      <c r="I118" s="15">
        <f t="shared" si="4"/>
        <v>49</v>
      </c>
    </row>
    <row r="119" spans="1:9" x14ac:dyDescent="0.2">
      <c r="A119" s="7">
        <v>6220</v>
      </c>
      <c r="B119" s="8" t="s">
        <v>242</v>
      </c>
      <c r="C119" s="9" t="s">
        <v>243</v>
      </c>
      <c r="D119" s="10">
        <v>16237533.890000001</v>
      </c>
      <c r="E119" s="11">
        <f t="shared" si="5"/>
        <v>799501.35560000001</v>
      </c>
      <c r="F119" s="12">
        <v>829612.09000000008</v>
      </c>
      <c r="G119" s="13">
        <f t="shared" si="6"/>
        <v>5.1091999999999999E-2</v>
      </c>
      <c r="H119" s="14">
        <f t="shared" si="7"/>
        <v>30110.734400000074</v>
      </c>
      <c r="I119" s="15">
        <f t="shared" si="4"/>
        <v>113</v>
      </c>
    </row>
    <row r="120" spans="1:9" x14ac:dyDescent="0.2">
      <c r="A120" s="7">
        <v>6312</v>
      </c>
      <c r="B120" s="8" t="s">
        <v>244</v>
      </c>
      <c r="C120" s="9" t="s">
        <v>245</v>
      </c>
      <c r="D120" s="10">
        <v>10788524.02</v>
      </c>
      <c r="E120" s="11">
        <f t="shared" si="5"/>
        <v>581540.9608</v>
      </c>
      <c r="F120" s="12">
        <v>673037.89</v>
      </c>
      <c r="G120" s="13">
        <f t="shared" si="6"/>
        <v>6.2385000000000003E-2</v>
      </c>
      <c r="H120" s="14">
        <f t="shared" si="7"/>
        <v>91496.929200000013</v>
      </c>
      <c r="I120" s="15">
        <f t="shared" si="4"/>
        <v>132</v>
      </c>
    </row>
    <row r="121" spans="1:9" x14ac:dyDescent="0.2">
      <c r="A121" s="7">
        <v>6400</v>
      </c>
      <c r="B121" s="8" t="s">
        <v>246</v>
      </c>
      <c r="C121" s="9" t="s">
        <v>247</v>
      </c>
      <c r="D121" s="10">
        <v>35009891.43</v>
      </c>
      <c r="E121" s="11">
        <f t="shared" si="5"/>
        <v>1550395.6572</v>
      </c>
      <c r="F121" s="12">
        <v>1172149.43</v>
      </c>
      <c r="G121" s="13">
        <f t="shared" si="6"/>
        <v>3.3480999999999997E-2</v>
      </c>
      <c r="H121" s="14">
        <f t="shared" si="7"/>
        <v>-378246.22720000008</v>
      </c>
      <c r="I121" s="15">
        <f t="shared" si="4"/>
        <v>52</v>
      </c>
    </row>
    <row r="122" spans="1:9" x14ac:dyDescent="0.2">
      <c r="A122" s="7">
        <v>6500</v>
      </c>
      <c r="B122" s="8" t="s">
        <v>248</v>
      </c>
      <c r="C122" s="9" t="s">
        <v>249</v>
      </c>
      <c r="D122" s="10">
        <v>23670177.5</v>
      </c>
      <c r="E122" s="11">
        <f t="shared" si="5"/>
        <v>1096807.1000000001</v>
      </c>
      <c r="F122" s="12">
        <v>923560.66</v>
      </c>
      <c r="G122" s="13">
        <f t="shared" si="6"/>
        <v>3.9017999999999997E-2</v>
      </c>
      <c r="H122" s="14">
        <f t="shared" si="7"/>
        <v>-173246.44000000006</v>
      </c>
      <c r="I122" s="15">
        <f t="shared" si="4"/>
        <v>66</v>
      </c>
    </row>
    <row r="123" spans="1:9" x14ac:dyDescent="0.2">
      <c r="A123" s="7">
        <v>6600</v>
      </c>
      <c r="B123" s="8" t="s">
        <v>250</v>
      </c>
      <c r="C123" s="9" t="s">
        <v>251</v>
      </c>
      <c r="D123" s="10">
        <v>24223943.899999999</v>
      </c>
      <c r="E123" s="11">
        <f t="shared" si="5"/>
        <v>1118957.7560000001</v>
      </c>
      <c r="F123" s="12">
        <v>846442.97</v>
      </c>
      <c r="G123" s="13">
        <f t="shared" si="6"/>
        <v>3.4942000000000001E-2</v>
      </c>
      <c r="H123" s="14">
        <f t="shared" si="7"/>
        <v>-272514.78600000008</v>
      </c>
      <c r="I123" s="15">
        <f t="shared" si="4"/>
        <v>54</v>
      </c>
    </row>
    <row r="124" spans="1:9" x14ac:dyDescent="0.2">
      <c r="A124" s="7">
        <v>6711</v>
      </c>
      <c r="B124" s="8" t="s">
        <v>252</v>
      </c>
      <c r="C124" s="9" t="s">
        <v>253</v>
      </c>
      <c r="D124" s="10">
        <v>39731586.100000001</v>
      </c>
      <c r="E124" s="11">
        <f t="shared" si="5"/>
        <v>1739263.4440000001</v>
      </c>
      <c r="F124" s="12">
        <v>1742640.0499999998</v>
      </c>
      <c r="G124" s="13">
        <f t="shared" si="6"/>
        <v>4.3860000000000003E-2</v>
      </c>
      <c r="H124" s="14">
        <f t="shared" si="7"/>
        <v>3376.6059999996796</v>
      </c>
      <c r="I124" s="15">
        <f t="shared" si="4"/>
        <v>92</v>
      </c>
    </row>
    <row r="125" spans="1:9" x14ac:dyDescent="0.2">
      <c r="A125" s="7">
        <v>6811</v>
      </c>
      <c r="B125" s="8" t="s">
        <v>254</v>
      </c>
      <c r="C125" s="9" t="s">
        <v>255</v>
      </c>
      <c r="D125" s="10">
        <v>10681985.630000001</v>
      </c>
      <c r="E125" s="11">
        <f t="shared" si="5"/>
        <v>577279.42520000006</v>
      </c>
      <c r="F125" s="12">
        <v>529813.89</v>
      </c>
      <c r="G125" s="13">
        <f t="shared" si="6"/>
        <v>4.9598999999999997E-2</v>
      </c>
      <c r="H125" s="14">
        <f t="shared" si="7"/>
        <v>-47465.535200000042</v>
      </c>
      <c r="I125" s="15">
        <f t="shared" si="4"/>
        <v>110</v>
      </c>
    </row>
    <row r="126" spans="1:9" x14ac:dyDescent="0.2">
      <c r="A126" s="7">
        <v>6812</v>
      </c>
      <c r="B126" s="8" t="s">
        <v>256</v>
      </c>
      <c r="C126" s="9" t="s">
        <v>257</v>
      </c>
      <c r="D126" s="10">
        <v>7985673.1799999997</v>
      </c>
      <c r="E126" s="11">
        <f t="shared" si="5"/>
        <v>469426.92719999998</v>
      </c>
      <c r="F126" s="12">
        <v>633650.75</v>
      </c>
      <c r="G126" s="13">
        <f t="shared" si="6"/>
        <v>7.9348000000000002E-2</v>
      </c>
      <c r="H126" s="14">
        <f t="shared" si="7"/>
        <v>164223.82280000002</v>
      </c>
      <c r="I126" s="15">
        <f t="shared" si="4"/>
        <v>147</v>
      </c>
    </row>
    <row r="127" spans="1:9" x14ac:dyDescent="0.2">
      <c r="A127" s="7">
        <v>6900</v>
      </c>
      <c r="B127" s="8" t="s">
        <v>258</v>
      </c>
      <c r="C127" s="9" t="s">
        <v>259</v>
      </c>
      <c r="D127" s="10">
        <v>22415552.809999999</v>
      </c>
      <c r="E127" s="11">
        <f t="shared" si="5"/>
        <v>1046622.1124</v>
      </c>
      <c r="F127" s="12">
        <v>885466.08000000007</v>
      </c>
      <c r="G127" s="13">
        <f t="shared" si="6"/>
        <v>3.9502000000000002E-2</v>
      </c>
      <c r="H127" s="14">
        <f t="shared" si="7"/>
        <v>-161156.03239999991</v>
      </c>
      <c r="I127" s="15">
        <f t="shared" si="4"/>
        <v>70</v>
      </c>
    </row>
    <row r="128" spans="1:9" x14ac:dyDescent="0.2">
      <c r="A128" s="7">
        <v>6920</v>
      </c>
      <c r="B128" s="8" t="s">
        <v>260</v>
      </c>
      <c r="C128" s="9" t="s">
        <v>261</v>
      </c>
      <c r="D128" s="10">
        <v>17458821.940000001</v>
      </c>
      <c r="E128" s="11">
        <f t="shared" si="5"/>
        <v>848352.87760000012</v>
      </c>
      <c r="F128" s="12">
        <v>761572.95000000007</v>
      </c>
      <c r="G128" s="13">
        <f t="shared" si="6"/>
        <v>4.3621E-2</v>
      </c>
      <c r="H128" s="14">
        <f t="shared" si="7"/>
        <v>-86779.927600000054</v>
      </c>
      <c r="I128" s="15">
        <f t="shared" si="4"/>
        <v>90</v>
      </c>
    </row>
    <row r="129" spans="1:9" x14ac:dyDescent="0.2">
      <c r="A129" s="7">
        <v>7011</v>
      </c>
      <c r="B129" s="8" t="s">
        <v>262</v>
      </c>
      <c r="C129" s="9" t="s">
        <v>263</v>
      </c>
      <c r="D129" s="10">
        <v>11622697.08</v>
      </c>
      <c r="E129" s="11">
        <f t="shared" si="5"/>
        <v>614907.88320000004</v>
      </c>
      <c r="F129" s="12">
        <v>591564.48</v>
      </c>
      <c r="G129" s="13">
        <f t="shared" si="6"/>
        <v>5.0896999999999998E-2</v>
      </c>
      <c r="H129" s="14">
        <f t="shared" si="7"/>
        <v>-23343.403200000059</v>
      </c>
      <c r="I129" s="15">
        <f t="shared" si="4"/>
        <v>111</v>
      </c>
    </row>
    <row r="130" spans="1:9" x14ac:dyDescent="0.2">
      <c r="A130" s="7">
        <v>7012</v>
      </c>
      <c r="B130" s="8" t="s">
        <v>264</v>
      </c>
      <c r="C130" s="9" t="s">
        <v>265</v>
      </c>
      <c r="D130" s="10">
        <v>26940333.43</v>
      </c>
      <c r="E130" s="11">
        <f t="shared" si="5"/>
        <v>1227613.3372</v>
      </c>
      <c r="F130" s="12">
        <v>1092343.81</v>
      </c>
      <c r="G130" s="13">
        <f t="shared" si="6"/>
        <v>4.0547E-2</v>
      </c>
      <c r="H130" s="14">
        <f t="shared" si="7"/>
        <v>-135269.52719999989</v>
      </c>
      <c r="I130" s="15">
        <f t="shared" si="4"/>
        <v>74</v>
      </c>
    </row>
    <row r="131" spans="1:9" x14ac:dyDescent="0.2">
      <c r="A131" s="7">
        <v>7100</v>
      </c>
      <c r="B131" s="8" t="s">
        <v>266</v>
      </c>
      <c r="C131" s="9" t="s">
        <v>267</v>
      </c>
      <c r="D131" s="10">
        <v>31338351.620000001</v>
      </c>
      <c r="E131" s="11">
        <f t="shared" si="5"/>
        <v>1403534.0648000001</v>
      </c>
      <c r="F131" s="12">
        <v>817402.67999999993</v>
      </c>
      <c r="G131" s="13">
        <f t="shared" si="6"/>
        <v>2.6082999999999999E-2</v>
      </c>
      <c r="H131" s="14">
        <f t="shared" si="7"/>
        <v>-586131.38480000012</v>
      </c>
      <c r="I131" s="15">
        <f t="shared" ref="I131:I148" si="8">RANK(G131,$G$2:$G$148,1)</f>
        <v>23</v>
      </c>
    </row>
    <row r="132" spans="1:9" x14ac:dyDescent="0.2">
      <c r="A132" s="7">
        <v>7200</v>
      </c>
      <c r="B132" s="8" t="s">
        <v>268</v>
      </c>
      <c r="C132" s="9" t="s">
        <v>269</v>
      </c>
      <c r="D132" s="10">
        <v>24864139</v>
      </c>
      <c r="E132" s="11">
        <f t="shared" si="5"/>
        <v>1144565.56</v>
      </c>
      <c r="F132" s="12">
        <v>892399.88</v>
      </c>
      <c r="G132" s="13">
        <f t="shared" si="6"/>
        <v>3.5890999999999999E-2</v>
      </c>
      <c r="H132" s="14">
        <f t="shared" si="7"/>
        <v>-252165.68000000005</v>
      </c>
      <c r="I132" s="15">
        <f t="shared" si="8"/>
        <v>58</v>
      </c>
    </row>
    <row r="133" spans="1:9" x14ac:dyDescent="0.2">
      <c r="A133" s="7">
        <v>7300</v>
      </c>
      <c r="B133" s="8" t="s">
        <v>270</v>
      </c>
      <c r="C133" s="9" t="s">
        <v>271</v>
      </c>
      <c r="D133" s="10">
        <v>27788648.07</v>
      </c>
      <c r="E133" s="11">
        <f t="shared" si="5"/>
        <v>1261545.9228000001</v>
      </c>
      <c r="F133" s="12">
        <v>1006231.9400000001</v>
      </c>
      <c r="G133" s="13">
        <f t="shared" si="6"/>
        <v>3.6209999999999999E-2</v>
      </c>
      <c r="H133" s="14">
        <f t="shared" si="7"/>
        <v>-255313.9828</v>
      </c>
      <c r="I133" s="15">
        <f t="shared" si="8"/>
        <v>59</v>
      </c>
    </row>
    <row r="134" spans="1:9" x14ac:dyDescent="0.2">
      <c r="A134" s="7">
        <v>7320</v>
      </c>
      <c r="B134" s="8" t="s">
        <v>272</v>
      </c>
      <c r="C134" s="9" t="s">
        <v>273</v>
      </c>
      <c r="D134" s="10">
        <v>21811238.079999998</v>
      </c>
      <c r="E134" s="11">
        <f t="shared" si="5"/>
        <v>1022449.5231999999</v>
      </c>
      <c r="F134" s="12">
        <v>848808.57000000007</v>
      </c>
      <c r="G134" s="13">
        <f t="shared" si="6"/>
        <v>3.8915999999999999E-2</v>
      </c>
      <c r="H134" s="14">
        <f t="shared" si="7"/>
        <v>-173640.95319999987</v>
      </c>
      <c r="I134" s="15">
        <f t="shared" si="8"/>
        <v>65</v>
      </c>
    </row>
    <row r="135" spans="1:9" x14ac:dyDescent="0.2">
      <c r="A135" s="7">
        <v>7400</v>
      </c>
      <c r="B135" s="8" t="s">
        <v>274</v>
      </c>
      <c r="C135" s="9" t="s">
        <v>275</v>
      </c>
      <c r="D135" s="10">
        <v>19621417.190000001</v>
      </c>
      <c r="E135" s="11">
        <f t="shared" ref="E135:E148" si="9">SUM(D135*0.04+150000)</f>
        <v>934856.68760000006</v>
      </c>
      <c r="F135" s="12">
        <v>1055719.77</v>
      </c>
      <c r="G135" s="13">
        <f t="shared" ref="G135:G148" si="10">ROUND(F135/D135,6)</f>
        <v>5.3803999999999998E-2</v>
      </c>
      <c r="H135" s="14">
        <f t="shared" ref="H135:H148" si="11">SUM(F135-E135)</f>
        <v>120863.08239999996</v>
      </c>
      <c r="I135" s="15">
        <f t="shared" si="8"/>
        <v>117</v>
      </c>
    </row>
    <row r="136" spans="1:9" x14ac:dyDescent="0.2">
      <c r="A136" s="7">
        <v>7500</v>
      </c>
      <c r="B136" s="8" t="s">
        <v>276</v>
      </c>
      <c r="C136" s="9" t="s">
        <v>277</v>
      </c>
      <c r="D136" s="10">
        <v>83096869.310000002</v>
      </c>
      <c r="E136" s="11">
        <f t="shared" si="9"/>
        <v>3473874.7724000001</v>
      </c>
      <c r="F136" s="12">
        <v>2288529.38</v>
      </c>
      <c r="G136" s="13">
        <f t="shared" si="10"/>
        <v>2.7541E-2</v>
      </c>
      <c r="H136" s="14">
        <f t="shared" si="11"/>
        <v>-1185345.3924000002</v>
      </c>
      <c r="I136" s="15">
        <f t="shared" si="8"/>
        <v>26</v>
      </c>
    </row>
    <row r="137" spans="1:9" x14ac:dyDescent="0.2">
      <c r="A137" s="7">
        <v>7611</v>
      </c>
      <c r="B137" s="8" t="s">
        <v>278</v>
      </c>
      <c r="C137" s="9" t="s">
        <v>279</v>
      </c>
      <c r="D137" s="10">
        <v>8627723.1400000006</v>
      </c>
      <c r="E137" s="11">
        <f t="shared" si="9"/>
        <v>495108.92560000002</v>
      </c>
      <c r="F137" s="12">
        <v>637028.85</v>
      </c>
      <c r="G137" s="13">
        <f t="shared" si="10"/>
        <v>7.3834999999999998E-2</v>
      </c>
      <c r="H137" s="14">
        <f t="shared" si="11"/>
        <v>141919.92439999996</v>
      </c>
      <c r="I137" s="15">
        <f t="shared" si="8"/>
        <v>144</v>
      </c>
    </row>
    <row r="138" spans="1:9" x14ac:dyDescent="0.2">
      <c r="A138" s="7">
        <v>7612</v>
      </c>
      <c r="B138" s="8" t="s">
        <v>280</v>
      </c>
      <c r="C138" s="9" t="s">
        <v>281</v>
      </c>
      <c r="D138" s="10">
        <v>9822730.4499999993</v>
      </c>
      <c r="E138" s="11">
        <f t="shared" si="9"/>
        <v>542909.21799999999</v>
      </c>
      <c r="F138" s="12">
        <v>752043.47</v>
      </c>
      <c r="G138" s="13">
        <f t="shared" si="10"/>
        <v>7.6562000000000005E-2</v>
      </c>
      <c r="H138" s="14">
        <f t="shared" si="11"/>
        <v>209134.25199999998</v>
      </c>
      <c r="I138" s="15">
        <f t="shared" si="8"/>
        <v>145</v>
      </c>
    </row>
    <row r="139" spans="1:9" customFormat="1" x14ac:dyDescent="0.2">
      <c r="A139" s="16">
        <v>7613</v>
      </c>
      <c r="B139" s="17" t="s">
        <v>282</v>
      </c>
      <c r="C139" s="18" t="s">
        <v>283</v>
      </c>
      <c r="D139" s="10">
        <v>22048178.039999999</v>
      </c>
      <c r="E139" s="11">
        <f>SUM(D139*0.04+150000)</f>
        <v>1031927.1216</v>
      </c>
      <c r="F139" s="12">
        <v>873838.14</v>
      </c>
      <c r="G139" s="13">
        <f t="shared" si="10"/>
        <v>3.9633000000000002E-2</v>
      </c>
      <c r="H139" s="14">
        <f>SUM(F139-E139)</f>
        <v>-158088.98159999994</v>
      </c>
      <c r="I139" s="19">
        <f>RANK(G139,$G$2:$G$148,1)</f>
        <v>71</v>
      </c>
    </row>
    <row r="140" spans="1:9" x14ac:dyDescent="0.2">
      <c r="A140" s="7">
        <v>7620</v>
      </c>
      <c r="B140" s="8" t="s">
        <v>284</v>
      </c>
      <c r="C140" s="9" t="s">
        <v>285</v>
      </c>
      <c r="D140" s="10">
        <v>44154129.329999998</v>
      </c>
      <c r="E140" s="11">
        <f t="shared" si="9"/>
        <v>1916165.1732000001</v>
      </c>
      <c r="F140" s="12">
        <v>1556160.81</v>
      </c>
      <c r="G140" s="13">
        <f t="shared" si="10"/>
        <v>3.5243999999999998E-2</v>
      </c>
      <c r="H140" s="14">
        <f t="shared" si="11"/>
        <v>-360004.36320000002</v>
      </c>
      <c r="I140" s="15">
        <f t="shared" si="8"/>
        <v>55</v>
      </c>
    </row>
    <row r="141" spans="1:9" x14ac:dyDescent="0.2">
      <c r="A141" s="7">
        <v>7700</v>
      </c>
      <c r="B141" s="8" t="s">
        <v>286</v>
      </c>
      <c r="C141" s="9" t="s">
        <v>287</v>
      </c>
      <c r="D141" s="10">
        <v>32187615.93</v>
      </c>
      <c r="E141" s="11">
        <f t="shared" si="9"/>
        <v>1437504.6372</v>
      </c>
      <c r="F141" s="12">
        <v>1352133.25</v>
      </c>
      <c r="G141" s="13">
        <f t="shared" si="10"/>
        <v>4.2007999999999997E-2</v>
      </c>
      <c r="H141" s="14">
        <f t="shared" si="11"/>
        <v>-85371.387199999997</v>
      </c>
      <c r="I141" s="15">
        <f t="shared" si="8"/>
        <v>83</v>
      </c>
    </row>
    <row r="142" spans="1:9" x14ac:dyDescent="0.2">
      <c r="A142" s="7">
        <v>7800</v>
      </c>
      <c r="B142" s="8" t="s">
        <v>288</v>
      </c>
      <c r="C142" s="9" t="s">
        <v>289</v>
      </c>
      <c r="D142" s="10">
        <v>18379030.050000001</v>
      </c>
      <c r="E142" s="11">
        <f t="shared" si="9"/>
        <v>885161.20200000005</v>
      </c>
      <c r="F142" s="12">
        <v>696300.05999999994</v>
      </c>
      <c r="G142" s="13">
        <f t="shared" si="10"/>
        <v>3.7886000000000003E-2</v>
      </c>
      <c r="H142" s="14">
        <f t="shared" si="11"/>
        <v>-188861.14200000011</v>
      </c>
      <c r="I142" s="15">
        <f t="shared" si="8"/>
        <v>62</v>
      </c>
    </row>
    <row r="143" spans="1:9" x14ac:dyDescent="0.2">
      <c r="A143" s="7">
        <v>7900</v>
      </c>
      <c r="B143" s="8" t="s">
        <v>290</v>
      </c>
      <c r="C143" s="9" t="s">
        <v>291</v>
      </c>
      <c r="D143" s="10">
        <v>13315509.609999999</v>
      </c>
      <c r="E143" s="11">
        <f t="shared" si="9"/>
        <v>682620.38439999998</v>
      </c>
      <c r="F143" s="12">
        <v>765105.46</v>
      </c>
      <c r="G143" s="13">
        <f t="shared" si="10"/>
        <v>5.7459999999999997E-2</v>
      </c>
      <c r="H143" s="14">
        <f t="shared" si="11"/>
        <v>82485.075599999982</v>
      </c>
      <c r="I143" s="15">
        <f t="shared" si="8"/>
        <v>124</v>
      </c>
    </row>
    <row r="144" spans="1:9" x14ac:dyDescent="0.2">
      <c r="A144" s="7">
        <v>8020</v>
      </c>
      <c r="B144" s="8" t="s">
        <v>292</v>
      </c>
      <c r="C144" s="9" t="s">
        <v>293</v>
      </c>
      <c r="D144" s="10">
        <v>28287479.109999999</v>
      </c>
      <c r="E144" s="11">
        <f t="shared" si="9"/>
        <v>1281499.1643999999</v>
      </c>
      <c r="F144" s="12">
        <v>856523.10000000009</v>
      </c>
      <c r="G144" s="13">
        <f t="shared" si="10"/>
        <v>3.0279E-2</v>
      </c>
      <c r="H144" s="14">
        <f t="shared" si="11"/>
        <v>-424976.0643999998</v>
      </c>
      <c r="I144" s="15">
        <f t="shared" si="8"/>
        <v>37</v>
      </c>
    </row>
    <row r="145" spans="1:9" x14ac:dyDescent="0.2">
      <c r="A145" s="7">
        <v>8111</v>
      </c>
      <c r="B145" s="8" t="s">
        <v>294</v>
      </c>
      <c r="C145" s="9" t="s">
        <v>295</v>
      </c>
      <c r="D145" s="10">
        <v>5175506.55</v>
      </c>
      <c r="E145" s="11">
        <f t="shared" si="9"/>
        <v>357020.26199999999</v>
      </c>
      <c r="F145" s="12">
        <v>330815.84999999998</v>
      </c>
      <c r="G145" s="13">
        <f t="shared" si="10"/>
        <v>6.3920000000000005E-2</v>
      </c>
      <c r="H145" s="14">
        <f t="shared" si="11"/>
        <v>-26204.412000000011</v>
      </c>
      <c r="I145" s="15">
        <f t="shared" si="8"/>
        <v>134</v>
      </c>
    </row>
    <row r="146" spans="1:9" x14ac:dyDescent="0.2">
      <c r="A146" s="7">
        <v>8113</v>
      </c>
      <c r="B146" s="8" t="s">
        <v>296</v>
      </c>
      <c r="C146" s="9" t="s">
        <v>297</v>
      </c>
      <c r="D146" s="10">
        <v>10356933.529999999</v>
      </c>
      <c r="E146" s="11">
        <f t="shared" si="9"/>
        <v>564277.34119999991</v>
      </c>
      <c r="F146" s="12">
        <v>718429.67</v>
      </c>
      <c r="G146" s="13">
        <f t="shared" si="10"/>
        <v>6.9366999999999998E-2</v>
      </c>
      <c r="H146" s="14">
        <f t="shared" si="11"/>
        <v>154152.32880000013</v>
      </c>
      <c r="I146" s="15">
        <f t="shared" si="8"/>
        <v>141</v>
      </c>
    </row>
    <row r="147" spans="1:9" x14ac:dyDescent="0.2">
      <c r="A147" s="7">
        <v>8200</v>
      </c>
      <c r="B147" s="8" t="s">
        <v>298</v>
      </c>
      <c r="C147" s="9" t="s">
        <v>299</v>
      </c>
      <c r="D147" s="10">
        <v>18406397.780000001</v>
      </c>
      <c r="E147" s="11">
        <f t="shared" si="9"/>
        <v>886255.91120000009</v>
      </c>
      <c r="F147" s="12">
        <v>816451.26</v>
      </c>
      <c r="G147" s="13">
        <f t="shared" si="10"/>
        <v>4.4357000000000001E-2</v>
      </c>
      <c r="H147" s="14">
        <f t="shared" si="11"/>
        <v>-69804.65120000008</v>
      </c>
      <c r="I147" s="15">
        <f t="shared" si="8"/>
        <v>93</v>
      </c>
    </row>
    <row r="148" spans="1:9" x14ac:dyDescent="0.2">
      <c r="A148" s="7">
        <v>8220</v>
      </c>
      <c r="B148" s="8" t="s">
        <v>300</v>
      </c>
      <c r="C148" s="9" t="s">
        <v>301</v>
      </c>
      <c r="D148" s="10">
        <v>23526878.379999999</v>
      </c>
      <c r="E148" s="11">
        <f t="shared" si="9"/>
        <v>1091075.1351999999</v>
      </c>
      <c r="F148" s="12">
        <v>747372.61</v>
      </c>
      <c r="G148" s="13">
        <f t="shared" si="10"/>
        <v>3.1766999999999997E-2</v>
      </c>
      <c r="H148" s="14">
        <f t="shared" si="11"/>
        <v>-343702.52519999992</v>
      </c>
      <c r="I148" s="15">
        <f t="shared" si="8"/>
        <v>41</v>
      </c>
    </row>
    <row r="149" spans="1:9" x14ac:dyDescent="0.2">
      <c r="A149" s="7"/>
      <c r="B149" s="7"/>
      <c r="C149" s="20" t="s">
        <v>302</v>
      </c>
      <c r="D149" s="21">
        <v>4860328706.829999</v>
      </c>
      <c r="E149" s="21">
        <f>SUM(E2:E148)</f>
        <v>216463148.2731998</v>
      </c>
      <c r="F149" s="21">
        <v>168056938.31999993</v>
      </c>
      <c r="G149" s="22">
        <f>ROUND(F149/D149,4)</f>
        <v>3.4599999999999999E-2</v>
      </c>
      <c r="H149" s="23"/>
      <c r="I149" s="9"/>
    </row>
    <row r="151" spans="1:9" x14ac:dyDescent="0.2">
      <c r="A151" s="24"/>
      <c r="B151" s="24"/>
      <c r="C151" s="25"/>
    </row>
    <row r="152" spans="1:9" x14ac:dyDescent="0.2">
      <c r="F152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Final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Shanea Sims</dc:creator>
  <cp:lastModifiedBy>Shanea Sims</cp:lastModifiedBy>
  <dcterms:created xsi:type="dcterms:W3CDTF">2021-11-04T16:33:06Z</dcterms:created>
  <dcterms:modified xsi:type="dcterms:W3CDTF">2021-11-04T16:34:18Z</dcterms:modified>
</cp:coreProperties>
</file>