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FETS DATA\Annual Report\17\Shelia's Supt Annl Reports\"/>
    </mc:Choice>
  </mc:AlternateContent>
  <bookViews>
    <workbookView xWindow="0" yWindow="0" windowWidth="28800" windowHeight="11310" xr2:uid="{0B838F03-6504-415D-8952-4D98B2E9C9E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1" l="1"/>
  <c r="E149" i="1"/>
  <c r="C149" i="1"/>
  <c r="F147" i="1"/>
  <c r="D147" i="1"/>
  <c r="G147" i="1" s="1"/>
  <c r="F148" i="1"/>
  <c r="D148" i="1"/>
  <c r="G148" i="1" s="1"/>
  <c r="F137" i="1"/>
  <c r="D137" i="1"/>
  <c r="G137" i="1" s="1"/>
  <c r="F24" i="1"/>
  <c r="D24" i="1"/>
  <c r="G24" i="1" s="1"/>
  <c r="F74" i="1"/>
  <c r="D74" i="1"/>
  <c r="G74" i="1" s="1"/>
  <c r="F145" i="1"/>
  <c r="D145" i="1"/>
  <c r="G145" i="1" s="1"/>
  <c r="F139" i="1"/>
  <c r="D139" i="1"/>
  <c r="G139" i="1" s="1"/>
  <c r="F138" i="1"/>
  <c r="D138" i="1"/>
  <c r="G138" i="1" s="1"/>
  <c r="F41" i="1"/>
  <c r="D41" i="1"/>
  <c r="G41" i="1" s="1"/>
  <c r="F144" i="1"/>
  <c r="D144" i="1"/>
  <c r="G144" i="1" s="1"/>
  <c r="F71" i="1"/>
  <c r="D71" i="1"/>
  <c r="G71" i="1" s="1"/>
  <c r="F50" i="1"/>
  <c r="D50" i="1"/>
  <c r="G50" i="1" s="1"/>
  <c r="F135" i="1"/>
  <c r="D135" i="1"/>
  <c r="G135" i="1" s="1"/>
  <c r="F136" i="1"/>
  <c r="D136" i="1"/>
  <c r="G136" i="1" s="1"/>
  <c r="F89" i="1"/>
  <c r="D89" i="1"/>
  <c r="G89" i="1" s="1"/>
  <c r="F133" i="1"/>
  <c r="D133" i="1"/>
  <c r="G133" i="1" s="1"/>
  <c r="F131" i="1"/>
  <c r="D131" i="1"/>
  <c r="G131" i="1" s="1"/>
  <c r="F130" i="1"/>
  <c r="D130" i="1"/>
  <c r="G130" i="1" s="1"/>
  <c r="F125" i="1"/>
  <c r="D125" i="1"/>
  <c r="G125" i="1" s="1"/>
  <c r="F95" i="1"/>
  <c r="D95" i="1"/>
  <c r="G95" i="1" s="1"/>
  <c r="F118" i="1"/>
  <c r="D118" i="1"/>
  <c r="G118" i="1" s="1"/>
  <c r="F129" i="1"/>
  <c r="D129" i="1"/>
  <c r="G129" i="1" s="1"/>
  <c r="F143" i="1"/>
  <c r="D143" i="1"/>
  <c r="G143" i="1" s="1"/>
  <c r="F33" i="1"/>
  <c r="D33" i="1"/>
  <c r="G33" i="1" s="1"/>
  <c r="F128" i="1"/>
  <c r="D128" i="1"/>
  <c r="G128" i="1" s="1"/>
  <c r="F127" i="1"/>
  <c r="D127" i="1"/>
  <c r="G127" i="1" s="1"/>
  <c r="F121" i="1"/>
  <c r="D121" i="1"/>
  <c r="G121" i="1" s="1"/>
  <c r="F119" i="1"/>
  <c r="D119" i="1"/>
  <c r="G119" i="1" s="1"/>
  <c r="F122" i="1"/>
  <c r="D122" i="1"/>
  <c r="G122" i="1" s="1"/>
  <c r="F35" i="1"/>
  <c r="D35" i="1"/>
  <c r="G35" i="1" s="1"/>
  <c r="F117" i="1"/>
  <c r="D117" i="1"/>
  <c r="G117" i="1" s="1"/>
  <c r="F102" i="1"/>
  <c r="D102" i="1"/>
  <c r="G102" i="1" s="1"/>
  <c r="F114" i="1"/>
  <c r="D114" i="1"/>
  <c r="G114" i="1" s="1"/>
  <c r="F113" i="1"/>
  <c r="D113" i="1"/>
  <c r="G113" i="1" s="1"/>
  <c r="F11" i="1"/>
  <c r="D11" i="1"/>
  <c r="G11" i="1" s="1"/>
  <c r="F7" i="1"/>
  <c r="D7" i="1"/>
  <c r="G7" i="1" s="1"/>
  <c r="F111" i="1"/>
  <c r="D111" i="1"/>
  <c r="G111" i="1" s="1"/>
  <c r="F108" i="1"/>
  <c r="D108" i="1"/>
  <c r="G108" i="1" s="1"/>
  <c r="F109" i="1"/>
  <c r="D109" i="1"/>
  <c r="G109" i="1" s="1"/>
  <c r="F80" i="1"/>
  <c r="D80" i="1"/>
  <c r="G80" i="1" s="1"/>
  <c r="F124" i="1"/>
  <c r="D124" i="1"/>
  <c r="G124" i="1" s="1"/>
  <c r="F94" i="1"/>
  <c r="D94" i="1"/>
  <c r="G94" i="1" s="1"/>
  <c r="F116" i="1"/>
  <c r="D116" i="1"/>
  <c r="G116" i="1" s="1"/>
  <c r="F104" i="1"/>
  <c r="D104" i="1"/>
  <c r="G104" i="1" s="1"/>
  <c r="F110" i="1"/>
  <c r="D110" i="1"/>
  <c r="G110" i="1" s="1"/>
  <c r="F107" i="1"/>
  <c r="D107" i="1"/>
  <c r="G107" i="1" s="1"/>
  <c r="F103" i="1"/>
  <c r="D103" i="1"/>
  <c r="G103" i="1" s="1"/>
  <c r="F123" i="1"/>
  <c r="D123" i="1"/>
  <c r="G123" i="1" s="1"/>
  <c r="F93" i="1"/>
  <c r="D93" i="1"/>
  <c r="G93" i="1" s="1"/>
  <c r="F126" i="1"/>
  <c r="D126" i="1"/>
  <c r="G126" i="1" s="1"/>
  <c r="F96" i="1"/>
  <c r="D96" i="1"/>
  <c r="G96" i="1" s="1"/>
  <c r="F134" i="1"/>
  <c r="D134" i="1"/>
  <c r="G134" i="1" s="1"/>
  <c r="F91" i="1"/>
  <c r="D91" i="1"/>
  <c r="G91" i="1" s="1"/>
  <c r="F90" i="1"/>
  <c r="D90" i="1"/>
  <c r="G90" i="1" s="1"/>
  <c r="F106" i="1"/>
  <c r="D106" i="1"/>
  <c r="G106" i="1" s="1"/>
  <c r="F87" i="1"/>
  <c r="D87" i="1"/>
  <c r="G87" i="1" s="1"/>
  <c r="F146" i="1"/>
  <c r="D146" i="1"/>
  <c r="G146" i="1" s="1"/>
  <c r="F84" i="1"/>
  <c r="D84" i="1"/>
  <c r="G84" i="1" s="1"/>
  <c r="F5" i="1"/>
  <c r="D5" i="1"/>
  <c r="G5" i="1" s="1"/>
  <c r="F2" i="1"/>
  <c r="D2" i="1"/>
  <c r="G2" i="1" s="1"/>
  <c r="F83" i="1"/>
  <c r="D83" i="1"/>
  <c r="G83" i="1" s="1"/>
  <c r="F51" i="1"/>
  <c r="D51" i="1"/>
  <c r="G51" i="1" s="1"/>
  <c r="F79" i="1"/>
  <c r="D79" i="1"/>
  <c r="G79" i="1" s="1"/>
  <c r="F25" i="1"/>
  <c r="D25" i="1"/>
  <c r="G25" i="1" s="1"/>
  <c r="F78" i="1"/>
  <c r="D78" i="1"/>
  <c r="G78" i="1" s="1"/>
  <c r="F14" i="1"/>
  <c r="D14" i="1"/>
  <c r="G14" i="1" s="1"/>
  <c r="F77" i="1"/>
  <c r="D77" i="1"/>
  <c r="G77" i="1" s="1"/>
  <c r="F26" i="1"/>
  <c r="D26" i="1"/>
  <c r="G26" i="1" s="1"/>
  <c r="F75" i="1"/>
  <c r="D75" i="1"/>
  <c r="G75" i="1" s="1"/>
  <c r="F12" i="1"/>
  <c r="D12" i="1"/>
  <c r="G12" i="1" s="1"/>
  <c r="F72" i="1"/>
  <c r="D72" i="1"/>
  <c r="G72" i="1" s="1"/>
  <c r="F42" i="1"/>
  <c r="D42" i="1"/>
  <c r="G42" i="1" s="1"/>
  <c r="F70" i="1"/>
  <c r="D70" i="1"/>
  <c r="G70" i="1" s="1"/>
  <c r="F132" i="1"/>
  <c r="D132" i="1"/>
  <c r="G132" i="1" s="1"/>
  <c r="F88" i="1"/>
  <c r="D88" i="1"/>
  <c r="G88" i="1" s="1"/>
  <c r="F69" i="1"/>
  <c r="D69" i="1"/>
  <c r="G69" i="1" s="1"/>
  <c r="F68" i="1"/>
  <c r="D68" i="1"/>
  <c r="G68" i="1" s="1"/>
  <c r="F67" i="1"/>
  <c r="D67" i="1"/>
  <c r="G67" i="1" s="1"/>
  <c r="F81" i="1"/>
  <c r="D81" i="1"/>
  <c r="G81" i="1" s="1"/>
  <c r="F65" i="1"/>
  <c r="D65" i="1"/>
  <c r="G65" i="1" s="1"/>
  <c r="F76" i="1"/>
  <c r="D76" i="1"/>
  <c r="G76" i="1" s="1"/>
  <c r="F64" i="1"/>
  <c r="D64" i="1"/>
  <c r="G64" i="1" s="1"/>
  <c r="F99" i="1"/>
  <c r="D99" i="1"/>
  <c r="G99" i="1" s="1"/>
  <c r="F63" i="1"/>
  <c r="D63" i="1"/>
  <c r="G63" i="1" s="1"/>
  <c r="F61" i="1"/>
  <c r="D61" i="1"/>
  <c r="G61" i="1" s="1"/>
  <c r="F66" i="1"/>
  <c r="D66" i="1"/>
  <c r="G66" i="1" s="1"/>
  <c r="F60" i="1"/>
  <c r="D60" i="1"/>
  <c r="G60" i="1" s="1"/>
  <c r="F59" i="1"/>
  <c r="D59" i="1"/>
  <c r="G59" i="1" s="1"/>
  <c r="F58" i="1"/>
  <c r="D58" i="1"/>
  <c r="G58" i="1" s="1"/>
  <c r="F141" i="1"/>
  <c r="D141" i="1"/>
  <c r="G141" i="1" s="1"/>
  <c r="F32" i="1"/>
  <c r="D32" i="1"/>
  <c r="G32" i="1" s="1"/>
  <c r="F100" i="1"/>
  <c r="D100" i="1"/>
  <c r="G100" i="1" s="1"/>
  <c r="F97" i="1"/>
  <c r="D97" i="1"/>
  <c r="G97" i="1" s="1"/>
  <c r="F85" i="1"/>
  <c r="D85" i="1"/>
  <c r="G85" i="1" s="1"/>
  <c r="F56" i="1"/>
  <c r="D56" i="1"/>
  <c r="G56" i="1" s="1"/>
  <c r="F55" i="1"/>
  <c r="D55" i="1"/>
  <c r="G55" i="1" s="1"/>
  <c r="F54" i="1"/>
  <c r="D54" i="1"/>
  <c r="G54" i="1" s="1"/>
  <c r="F31" i="1"/>
  <c r="D31" i="1"/>
  <c r="G31" i="1" s="1"/>
  <c r="F52" i="1"/>
  <c r="D52" i="1"/>
  <c r="G52" i="1" s="1"/>
  <c r="F120" i="1"/>
  <c r="D120" i="1"/>
  <c r="G120" i="1" s="1"/>
  <c r="F82" i="1"/>
  <c r="D82" i="1"/>
  <c r="G82" i="1" s="1"/>
  <c r="F21" i="1"/>
  <c r="D21" i="1"/>
  <c r="G21" i="1" s="1"/>
  <c r="F57" i="1"/>
  <c r="D57" i="1"/>
  <c r="G57" i="1" s="1"/>
  <c r="F115" i="1"/>
  <c r="D115" i="1"/>
  <c r="G115" i="1" s="1"/>
  <c r="F49" i="1"/>
  <c r="D49" i="1"/>
  <c r="G49" i="1" s="1"/>
  <c r="F101" i="1"/>
  <c r="D101" i="1"/>
  <c r="G101" i="1" s="1"/>
  <c r="F73" i="1"/>
  <c r="D73" i="1"/>
  <c r="G73" i="1" s="1"/>
  <c r="F44" i="1"/>
  <c r="D44" i="1"/>
  <c r="G44" i="1" s="1"/>
  <c r="F10" i="1"/>
  <c r="D10" i="1"/>
  <c r="G10" i="1" s="1"/>
  <c r="F46" i="1"/>
  <c r="D46" i="1"/>
  <c r="G46" i="1" s="1"/>
  <c r="F8" i="1"/>
  <c r="D8" i="1"/>
  <c r="G8" i="1" s="1"/>
  <c r="F45" i="1"/>
  <c r="D45" i="1"/>
  <c r="G45" i="1" s="1"/>
  <c r="F43" i="1"/>
  <c r="D43" i="1"/>
  <c r="G43" i="1" s="1"/>
  <c r="F40" i="1"/>
  <c r="D40" i="1"/>
  <c r="G40" i="1" s="1"/>
  <c r="F39" i="1"/>
  <c r="D39" i="1"/>
  <c r="G39" i="1" s="1"/>
  <c r="F38" i="1"/>
  <c r="D38" i="1"/>
  <c r="G38" i="1" s="1"/>
  <c r="F105" i="1"/>
  <c r="D105" i="1"/>
  <c r="G105" i="1" s="1"/>
  <c r="F47" i="1"/>
  <c r="D47" i="1"/>
  <c r="G47" i="1" s="1"/>
  <c r="F37" i="1"/>
  <c r="D37" i="1"/>
  <c r="G37" i="1" s="1"/>
  <c r="F36" i="1"/>
  <c r="D36" i="1"/>
  <c r="G36" i="1" s="1"/>
  <c r="F30" i="1"/>
  <c r="D30" i="1"/>
  <c r="G30" i="1" s="1"/>
  <c r="F29" i="1"/>
  <c r="D29" i="1"/>
  <c r="G29" i="1" s="1"/>
  <c r="F48" i="1"/>
  <c r="D48" i="1"/>
  <c r="G48" i="1" s="1"/>
  <c r="F27" i="1"/>
  <c r="D27" i="1"/>
  <c r="G27" i="1" s="1"/>
  <c r="F19" i="1"/>
  <c r="D19" i="1"/>
  <c r="G19" i="1" s="1"/>
  <c r="F23" i="1"/>
  <c r="H23" i="1" s="1"/>
  <c r="D23" i="1"/>
  <c r="G23" i="1" s="1"/>
  <c r="F22" i="1"/>
  <c r="D22" i="1"/>
  <c r="G22" i="1" s="1"/>
  <c r="F142" i="1"/>
  <c r="H142" i="1" s="1"/>
  <c r="D142" i="1"/>
  <c r="G142" i="1" s="1"/>
  <c r="F112" i="1"/>
  <c r="D112" i="1"/>
  <c r="G112" i="1" s="1"/>
  <c r="F34" i="1"/>
  <c r="H34" i="1" s="1"/>
  <c r="D34" i="1"/>
  <c r="G34" i="1" s="1"/>
  <c r="F18" i="1"/>
  <c r="D18" i="1"/>
  <c r="G18" i="1" s="1"/>
  <c r="F17" i="1"/>
  <c r="D17" i="1"/>
  <c r="G17" i="1" s="1"/>
  <c r="F98" i="1"/>
  <c r="D98" i="1"/>
  <c r="G98" i="1" s="1"/>
  <c r="F53" i="1"/>
  <c r="H53" i="1" s="1"/>
  <c r="D53" i="1"/>
  <c r="G53" i="1" s="1"/>
  <c r="F16" i="1"/>
  <c r="D16" i="1"/>
  <c r="G16" i="1" s="1"/>
  <c r="F15" i="1"/>
  <c r="H15" i="1" s="1"/>
  <c r="D15" i="1"/>
  <c r="G15" i="1" s="1"/>
  <c r="F13" i="1"/>
  <c r="D13" i="1"/>
  <c r="G13" i="1" s="1"/>
  <c r="F140" i="1"/>
  <c r="D140" i="1"/>
  <c r="G140" i="1" s="1"/>
  <c r="F92" i="1"/>
  <c r="D92" i="1"/>
  <c r="G92" i="1" s="1"/>
  <c r="F20" i="1"/>
  <c r="D20" i="1"/>
  <c r="G20" i="1" s="1"/>
  <c r="F9" i="1"/>
  <c r="D9" i="1"/>
  <c r="G9" i="1" s="1"/>
  <c r="F62" i="1"/>
  <c r="H62" i="1" s="1"/>
  <c r="D62" i="1"/>
  <c r="G62" i="1" s="1"/>
  <c r="F6" i="1"/>
  <c r="D6" i="1"/>
  <c r="G6" i="1" s="1"/>
  <c r="F4" i="1"/>
  <c r="H4" i="1" s="1"/>
  <c r="D4" i="1"/>
  <c r="G4" i="1" s="1"/>
  <c r="F28" i="1"/>
  <c r="D28" i="1"/>
  <c r="G28" i="1" s="1"/>
  <c r="F3" i="1"/>
  <c r="H24" i="1" s="1"/>
  <c r="D3" i="1"/>
  <c r="G3" i="1" s="1"/>
  <c r="F86" i="1"/>
  <c r="D86" i="1"/>
  <c r="H22" i="1" l="1"/>
  <c r="H48" i="1"/>
  <c r="H56" i="1"/>
  <c r="H88" i="1"/>
  <c r="H79" i="1"/>
  <c r="H5" i="1"/>
  <c r="H106" i="1"/>
  <c r="H96" i="1"/>
  <c r="H103" i="1"/>
  <c r="H116" i="1"/>
  <c r="H109" i="1"/>
  <c r="H11" i="1"/>
  <c r="H117" i="1"/>
  <c r="H121" i="1"/>
  <c r="H143" i="1"/>
  <c r="H125" i="1"/>
  <c r="H89" i="1"/>
  <c r="H71" i="1"/>
  <c r="H139" i="1"/>
  <c r="H137" i="1"/>
  <c r="H6" i="1"/>
  <c r="H3" i="1"/>
  <c r="H60" i="1"/>
  <c r="H20" i="1"/>
  <c r="H57" i="1"/>
  <c r="H77" i="1"/>
  <c r="H28" i="1"/>
  <c r="H112" i="1"/>
  <c r="H98" i="1"/>
  <c r="H39" i="1"/>
  <c r="H32" i="1"/>
  <c r="H16" i="1"/>
  <c r="H17" i="1"/>
  <c r="H73" i="1"/>
  <c r="H99" i="1"/>
  <c r="H92" i="1"/>
  <c r="H9" i="1"/>
  <c r="H30" i="1"/>
  <c r="H10" i="1"/>
  <c r="H54" i="1"/>
  <c r="H61" i="1"/>
  <c r="H70" i="1"/>
  <c r="H83" i="1"/>
  <c r="H93" i="1"/>
  <c r="H124" i="1"/>
  <c r="H114" i="1"/>
  <c r="H128" i="1"/>
  <c r="H131" i="1"/>
  <c r="H135" i="1"/>
  <c r="H41" i="1"/>
  <c r="H74" i="1"/>
  <c r="H147" i="1"/>
  <c r="H8" i="1"/>
  <c r="H72" i="1"/>
  <c r="H19" i="1"/>
  <c r="H43" i="1"/>
  <c r="H49" i="1"/>
  <c r="H97" i="1"/>
  <c r="H76" i="1"/>
  <c r="H75" i="1"/>
  <c r="H146" i="1"/>
  <c r="H110" i="1"/>
  <c r="H122" i="1"/>
  <c r="H148" i="1"/>
  <c r="H18" i="1"/>
  <c r="H37" i="1"/>
  <c r="H52" i="1"/>
  <c r="H81" i="1"/>
  <c r="D149" i="1"/>
  <c r="H140" i="1"/>
  <c r="H105" i="1"/>
  <c r="H82" i="1"/>
  <c r="H58" i="1"/>
  <c r="H68" i="1"/>
  <c r="H78" i="1"/>
  <c r="H91" i="1"/>
  <c r="H111" i="1"/>
  <c r="H118" i="1"/>
  <c r="H13" i="1"/>
  <c r="G86" i="1"/>
  <c r="H86" i="1"/>
  <c r="H27" i="1"/>
  <c r="H29" i="1"/>
  <c r="H36" i="1"/>
  <c r="H47" i="1"/>
  <c r="H38" i="1"/>
  <c r="H40" i="1"/>
  <c r="H45" i="1"/>
  <c r="H46" i="1"/>
  <c r="H44" i="1"/>
  <c r="H101" i="1"/>
  <c r="H115" i="1"/>
  <c r="H21" i="1"/>
  <c r="H120" i="1"/>
  <c r="H31" i="1"/>
  <c r="H55" i="1"/>
  <c r="H85" i="1"/>
  <c r="H100" i="1"/>
  <c r="H141" i="1"/>
  <c r="H59" i="1"/>
  <c r="H66" i="1"/>
  <c r="H63" i="1"/>
  <c r="H64" i="1"/>
  <c r="H65" i="1"/>
  <c r="H67" i="1"/>
  <c r="H69" i="1"/>
  <c r="H132" i="1"/>
  <c r="H42" i="1"/>
  <c r="H12" i="1"/>
  <c r="H26" i="1"/>
  <c r="H14" i="1"/>
  <c r="H25" i="1"/>
  <c r="H51" i="1"/>
  <c r="H2" i="1"/>
  <c r="H84" i="1"/>
  <c r="H87" i="1"/>
  <c r="H90" i="1"/>
  <c r="H134" i="1"/>
  <c r="H126" i="1"/>
  <c r="H123" i="1"/>
  <c r="H107" i="1"/>
  <c r="H104" i="1"/>
  <c r="H94" i="1"/>
  <c r="H80" i="1"/>
  <c r="H108" i="1"/>
  <c r="H7" i="1"/>
  <c r="H113" i="1"/>
  <c r="H102" i="1"/>
  <c r="H35" i="1"/>
  <c r="H119" i="1"/>
  <c r="H127" i="1"/>
  <c r="H33" i="1"/>
  <c r="H129" i="1"/>
  <c r="H95" i="1"/>
  <c r="H130" i="1"/>
  <c r="H133" i="1"/>
  <c r="H136" i="1"/>
  <c r="H50" i="1"/>
  <c r="H144" i="1"/>
  <c r="H138" i="1"/>
  <c r="H145" i="1"/>
</calcChain>
</file>

<file path=xl/sharedStrings.xml><?xml version="1.0" encoding="utf-8"?>
<sst xmlns="http://schemas.openxmlformats.org/spreadsheetml/2006/main" count="156" uniqueCount="156">
  <si>
    <t>DISTRICT NUMBER</t>
  </si>
  <si>
    <t>DISTRICT NAME</t>
  </si>
  <si>
    <t>2016-17
TOTAL CURRENT OPERATIONS              (All Funds - Functions          1000-3999)</t>
  </si>
  <si>
    <t>CAP 4% PLUS 150,000</t>
  </si>
  <si>
    <t>2016-17 DISTRICT ADMINISTRATION</t>
  </si>
  <si>
    <t>PERCENT OF TOTAL CURRENT OPERATIONS</t>
  </si>
  <si>
    <t>OVER (UNDER)                  CAP</t>
  </si>
  <si>
    <t>PERCENT RANK 
(L TO H)</t>
  </si>
  <si>
    <t>NATCHEZ</t>
  </si>
  <si>
    <t>ALCORN</t>
  </si>
  <si>
    <t>CORINTH</t>
  </si>
  <si>
    <t>AMITE</t>
  </si>
  <si>
    <t>ATTALA</t>
  </si>
  <si>
    <t>KOSCIUSKO</t>
  </si>
  <si>
    <t>BENTON</t>
  </si>
  <si>
    <t>CLEVELAND</t>
  </si>
  <si>
    <t>NORTH BOLIVAR CONSOLIDATED</t>
  </si>
  <si>
    <t>WEST BOLIVAR CONSOLIDATED</t>
  </si>
  <si>
    <t>CALHOUN</t>
  </si>
  <si>
    <t>CARROLL</t>
  </si>
  <si>
    <t>CHICKASAW</t>
  </si>
  <si>
    <t>HOUSTON</t>
  </si>
  <si>
    <t>OKOLONA</t>
  </si>
  <si>
    <t>CHOCTAW</t>
  </si>
  <si>
    <t>CLAIBORNE</t>
  </si>
  <si>
    <t>ENTERPRISE</t>
  </si>
  <si>
    <t>QUITMAN</t>
  </si>
  <si>
    <t>WEST POINTCONSOLIDATED</t>
  </si>
  <si>
    <t>COAHOMA</t>
  </si>
  <si>
    <t>COAHOMA AHS</t>
  </si>
  <si>
    <t>CLARKSDALE</t>
  </si>
  <si>
    <t>COPIAH</t>
  </si>
  <si>
    <t>HAZLEHURST</t>
  </si>
  <si>
    <t>COVINGTON</t>
  </si>
  <si>
    <t>DESOTO</t>
  </si>
  <si>
    <t>FORREST</t>
  </si>
  <si>
    <t>FORREST AHS</t>
  </si>
  <si>
    <t>HATTIESBURG</t>
  </si>
  <si>
    <t>PETAL</t>
  </si>
  <si>
    <t>FRANKLIN</t>
  </si>
  <si>
    <t>GEORGE</t>
  </si>
  <si>
    <t>GREENE</t>
  </si>
  <si>
    <t>GRENADA</t>
  </si>
  <si>
    <t>HANCOCK</t>
  </si>
  <si>
    <t>BAY ST LOUIS</t>
  </si>
  <si>
    <t>HARRISON</t>
  </si>
  <si>
    <t>BILOXI</t>
  </si>
  <si>
    <t>GULFPORT</t>
  </si>
  <si>
    <t>LONG BEACH</t>
  </si>
  <si>
    <t>PASS CHRISTIAN</t>
  </si>
  <si>
    <t>HINDS</t>
  </si>
  <si>
    <t>REIMAGINE PREP</t>
  </si>
  <si>
    <t>JACKSON PUBLIC</t>
  </si>
  <si>
    <t>CLINTON</t>
  </si>
  <si>
    <t>MIDTOWN PUBLIC</t>
  </si>
  <si>
    <t>SMILOW PREP</t>
  </si>
  <si>
    <t>HOLMES</t>
  </si>
  <si>
    <t>DURANT</t>
  </si>
  <si>
    <t>HUMPHREYS</t>
  </si>
  <si>
    <t>ITAWAMBA</t>
  </si>
  <si>
    <t>JACKSON</t>
  </si>
  <si>
    <t>MOSS POINT</t>
  </si>
  <si>
    <t>OCEAN SPRINGS</t>
  </si>
  <si>
    <t>PASCAGOULA</t>
  </si>
  <si>
    <t>EAST JASPER</t>
  </si>
  <si>
    <t>WEST JASPER</t>
  </si>
  <si>
    <t>JEFFERSON</t>
  </si>
  <si>
    <t>JEFFERSON DAVIS</t>
  </si>
  <si>
    <t>JONES</t>
  </si>
  <si>
    <t>LAUREL</t>
  </si>
  <si>
    <t>KEMPER</t>
  </si>
  <si>
    <t>LAFAYETTE</t>
  </si>
  <si>
    <t>OXFORD</t>
  </si>
  <si>
    <t>LAMAR</t>
  </si>
  <si>
    <t>LUMBERTON</t>
  </si>
  <si>
    <t>LAUDERDALE</t>
  </si>
  <si>
    <t>MERIDIAN</t>
  </si>
  <si>
    <t>LAWRENCE</t>
  </si>
  <si>
    <t>LEAKE</t>
  </si>
  <si>
    <t>LEE</t>
  </si>
  <si>
    <t>NETTLETON</t>
  </si>
  <si>
    <t>TUPELO</t>
  </si>
  <si>
    <t>LEFLORE</t>
  </si>
  <si>
    <t>GREENWOOD</t>
  </si>
  <si>
    <t>LINCOLN</t>
  </si>
  <si>
    <t>BROOKHAVEN</t>
  </si>
  <si>
    <t>LOWNDES</t>
  </si>
  <si>
    <t>COLUMBUS</t>
  </si>
  <si>
    <t>MADISON</t>
  </si>
  <si>
    <t>CANTON</t>
  </si>
  <si>
    <t>MARION</t>
  </si>
  <si>
    <t>COLUMBIA</t>
  </si>
  <si>
    <t>MARSHALL</t>
  </si>
  <si>
    <t>HOLLY SPRINGS</t>
  </si>
  <si>
    <t>MONROE</t>
  </si>
  <si>
    <t>ABERDEEN</t>
  </si>
  <si>
    <t>AMORY</t>
  </si>
  <si>
    <t>MONTGOMERY</t>
  </si>
  <si>
    <t>WINONA</t>
  </si>
  <si>
    <t>NESHOBA</t>
  </si>
  <si>
    <t>PHILADELPHIA</t>
  </si>
  <si>
    <t>NEWTON COUNTY</t>
  </si>
  <si>
    <t>NEWTON PUBLIC</t>
  </si>
  <si>
    <t>UNION PUBLIC</t>
  </si>
  <si>
    <t>NOXUBEE</t>
  </si>
  <si>
    <t>STARKVILLE OKTIBBEHA</t>
  </si>
  <si>
    <t>NORTH PANOLA</t>
  </si>
  <si>
    <t>SOUTH PANOLA</t>
  </si>
  <si>
    <t>PEARL RIVER</t>
  </si>
  <si>
    <t>PICAYUNE</t>
  </si>
  <si>
    <t>POPLARVILLE</t>
  </si>
  <si>
    <t>PERRY</t>
  </si>
  <si>
    <t>RICHTON</t>
  </si>
  <si>
    <t>NORTH PIKE</t>
  </si>
  <si>
    <t>SOUTH PIKE</t>
  </si>
  <si>
    <t>MCCOMB</t>
  </si>
  <si>
    <t>PONTOTOC COUNTY</t>
  </si>
  <si>
    <t>PONTOTOC CITY</t>
  </si>
  <si>
    <t>PRENTISS</t>
  </si>
  <si>
    <t>BALDWYN</t>
  </si>
  <si>
    <t>BOONEVILLE</t>
  </si>
  <si>
    <t>QUITMAN COUNTY</t>
  </si>
  <si>
    <t>RANKIN</t>
  </si>
  <si>
    <t>PEARL</t>
  </si>
  <si>
    <t>SCOTT</t>
  </si>
  <si>
    <t>FOREST</t>
  </si>
  <si>
    <t>SOUTH DELTA</t>
  </si>
  <si>
    <t>SIMPSON</t>
  </si>
  <si>
    <t>SMITH</t>
  </si>
  <si>
    <t>STONE</t>
  </si>
  <si>
    <t>SUNFLOWER CONSOLIDATED</t>
  </si>
  <si>
    <t>EAST TALLAHATCHIE</t>
  </si>
  <si>
    <t>WEST TALLAHATCHIE</t>
  </si>
  <si>
    <t>TATE</t>
  </si>
  <si>
    <t>SENATOBIA</t>
  </si>
  <si>
    <t>NORTH TIPPAH</t>
  </si>
  <si>
    <t>SOUTH TIPPAH</t>
  </si>
  <si>
    <t>TISHOMINGO</t>
  </si>
  <si>
    <t>TUNICA</t>
  </si>
  <si>
    <t>UNION COUNTY</t>
  </si>
  <si>
    <t>NEW ALBANY</t>
  </si>
  <si>
    <t>WALTHALL</t>
  </si>
  <si>
    <t>VICKSBURG-WARREN</t>
  </si>
  <si>
    <t>HOLLANDALE</t>
  </si>
  <si>
    <t>LELAND</t>
  </si>
  <si>
    <t>WESTERN LINE</t>
  </si>
  <si>
    <t>GREENVILLE</t>
  </si>
  <si>
    <t>WAYNE</t>
  </si>
  <si>
    <t>WEBSTER</t>
  </si>
  <si>
    <t>WILKINSON</t>
  </si>
  <si>
    <t>LOUISVILLE</t>
  </si>
  <si>
    <t>COFFEEVILLE</t>
  </si>
  <si>
    <t>WATER VALLEY</t>
  </si>
  <si>
    <t>YAZOO COUNTY</t>
  </si>
  <si>
    <t>YAZOO CITY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</si>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</sst>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9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4" fontId="1" fillId="2" borderId="1" xfId="1" applyNumberFormat="1" applyFont="1" applyFill="1" applyBorder="1" applyAlignment="1">
      <alignment horizontal="center" wrapText="1"/>
    </xf>
    <xf numFmtId="40" fontId="1" fillId="2" borderId="1" xfId="1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" fontId="4" fillId="0" borderId="2" xfId="2" applyNumberFormat="1" applyFont="1" applyFill="1" applyBorder="1" applyAlignment="1">
      <alignment horizontal="right"/>
    </xf>
    <xf numFmtId="44" fontId="3" fillId="0" borderId="2" xfId="1" applyNumberFormat="1" applyFont="1" applyFill="1" applyBorder="1"/>
    <xf numFmtId="4" fontId="0" fillId="0" borderId="2" xfId="0" applyNumberFormat="1" applyFill="1" applyBorder="1"/>
    <xf numFmtId="10" fontId="3" fillId="0" borderId="2" xfId="1" applyNumberFormat="1" applyFont="1" applyFill="1" applyBorder="1"/>
    <xf numFmtId="40" fontId="3" fillId="0" borderId="2" xfId="1" applyNumberFormat="1" applyFont="1" applyFill="1" applyBorder="1"/>
    <xf numFmtId="0" fontId="3" fillId="3" borderId="2" xfId="0" applyFont="1" applyFill="1" applyBorder="1" applyAlignment="1">
      <alignment horizontal="center"/>
    </xf>
    <xf numFmtId="4" fontId="4" fillId="3" borderId="2" xfId="2" applyNumberFormat="1" applyFont="1" applyFill="1" applyBorder="1" applyAlignment="1">
      <alignment horizontal="right"/>
    </xf>
    <xf numFmtId="4" fontId="0" fillId="3" borderId="2" xfId="0" applyNumberFormat="1" applyFill="1" applyBorder="1"/>
    <xf numFmtId="0" fontId="5" fillId="3" borderId="2" xfId="0" applyFont="1" applyFill="1" applyBorder="1"/>
    <xf numFmtId="44" fontId="5" fillId="0" borderId="2" xfId="1" applyNumberFormat="1" applyFont="1" applyFill="1" applyBorder="1"/>
    <xf numFmtId="10" fontId="5" fillId="0" borderId="2" xfId="1" applyNumberFormat="1" applyFont="1" applyFill="1" applyBorder="1"/>
    <xf numFmtId="4" fontId="3" fillId="0" borderId="2" xfId="1" applyNumberFormat="1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" fontId="2" fillId="3" borderId="0" xfId="1" applyNumberFormat="1" applyFont="1" applyFill="1"/>
    <xf numFmtId="40" fontId="2" fillId="3" borderId="0" xfId="1" applyNumberFormat="1" applyFont="1" applyFill="1"/>
    <xf numFmtId="0" fontId="3" fillId="3" borderId="0" xfId="0" applyFont="1" applyFill="1" applyAlignment="1">
      <alignment horizontal="left"/>
    </xf>
  </cellXfs>
  <cellStyles count="3">
    <cellStyle name="Comma 2" xfId="1" xr:uid="{AAAB736C-5BE8-42C3-8328-E607F1C99B73}"/>
    <cellStyle name="Normal" xfId="0" builtinId="0"/>
    <cellStyle name="Normal 2" xfId="2" xr:uid="{FF2C72AA-273E-4038-9DC8-291B64013B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AB2A-FBB5-4FB0-8C5F-1730E4BD68B7}">
  <sheetPr>
    <pageSetUpPr fitToPage="1"/>
  </sheetPr>
  <dimension ref="A1:H151"/>
  <sheetViews>
    <sheetView tabSelected="1" workbookViewId="0">
      <selection activeCell="F8" sqref="F8"/>
    </sheetView>
  </sheetViews>
  <sheetFormatPr defaultRowHeight="15" x14ac:dyDescent="0.25"/>
  <cols>
    <col min="1" max="1" width="14.85546875" style="19" customWidth="1"/>
    <col min="2" max="2" width="28.7109375" style="20" customWidth="1"/>
    <col min="3" max="3" width="21.28515625" style="21" customWidth="1"/>
    <col min="4" max="4" width="19.28515625" style="20" customWidth="1"/>
    <col min="5" max="5" width="20.42578125" style="20" customWidth="1"/>
    <col min="6" max="6" width="15.7109375" style="20" customWidth="1"/>
    <col min="7" max="7" width="14.42578125" style="22" customWidth="1"/>
    <col min="8" max="8" width="9.5703125" style="19" customWidth="1"/>
  </cols>
  <sheetData>
    <row r="1" spans="1:8" ht="64.5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2" t="s">
        <v>7</v>
      </c>
    </row>
    <row r="2" spans="1:8" x14ac:dyDescent="0.25">
      <c r="A2" s="5">
        <v>4820</v>
      </c>
      <c r="B2" s="6" t="s">
        <v>95</v>
      </c>
      <c r="C2" s="13">
        <v>16385810.33</v>
      </c>
      <c r="D2" s="8">
        <f t="shared" ref="D2:D33" si="0">SUM(C2*0.04+150000)</f>
        <v>805432.41320000007</v>
      </c>
      <c r="E2" s="14">
        <v>745844.66</v>
      </c>
      <c r="F2" s="10">
        <f t="shared" ref="F2:F33" si="1">ROUND(E2/C2,6)</f>
        <v>4.5518000000000003E-2</v>
      </c>
      <c r="G2" s="11">
        <f t="shared" ref="G2:G33" si="2">SUM(E2-D2)</f>
        <v>-59587.753200000036</v>
      </c>
      <c r="H2" s="12">
        <f t="shared" ref="H2:H33" si="3">RANK(F2,$F$2:$F$148,1)</f>
        <v>95</v>
      </c>
    </row>
    <row r="3" spans="1:8" x14ac:dyDescent="0.25">
      <c r="A3" s="5">
        <v>200</v>
      </c>
      <c r="B3" s="6" t="s">
        <v>9</v>
      </c>
      <c r="C3" s="7">
        <v>28432558.07</v>
      </c>
      <c r="D3" s="8">
        <f t="shared" si="0"/>
        <v>1287302.3228</v>
      </c>
      <c r="E3" s="9">
        <v>633573.14</v>
      </c>
      <c r="F3" s="10">
        <f t="shared" si="1"/>
        <v>2.2283000000000001E-2</v>
      </c>
      <c r="G3" s="11">
        <f t="shared" si="2"/>
        <v>-653729.18279999995</v>
      </c>
      <c r="H3" s="12">
        <f t="shared" si="3"/>
        <v>11</v>
      </c>
    </row>
    <row r="4" spans="1:8" x14ac:dyDescent="0.25">
      <c r="A4" s="5">
        <v>300</v>
      </c>
      <c r="B4" s="6" t="s">
        <v>11</v>
      </c>
      <c r="C4" s="7">
        <v>14541685.130000001</v>
      </c>
      <c r="D4" s="8">
        <f t="shared" si="0"/>
        <v>731667.40520000004</v>
      </c>
      <c r="E4" s="9">
        <v>521884.85</v>
      </c>
      <c r="F4" s="10">
        <f t="shared" si="1"/>
        <v>3.5888999999999997E-2</v>
      </c>
      <c r="G4" s="11">
        <f t="shared" si="2"/>
        <v>-209782.55520000006</v>
      </c>
      <c r="H4" s="12">
        <f t="shared" si="3"/>
        <v>55</v>
      </c>
    </row>
    <row r="5" spans="1:8" x14ac:dyDescent="0.25">
      <c r="A5" s="5">
        <v>4821</v>
      </c>
      <c r="B5" s="6" t="s">
        <v>96</v>
      </c>
      <c r="C5" s="13">
        <v>14001829.689999999</v>
      </c>
      <c r="D5" s="8">
        <f t="shared" si="0"/>
        <v>710073.18759999995</v>
      </c>
      <c r="E5" s="14">
        <v>596360.18000000005</v>
      </c>
      <c r="F5" s="10">
        <f t="shared" si="1"/>
        <v>4.2591999999999998E-2</v>
      </c>
      <c r="G5" s="11">
        <f t="shared" si="2"/>
        <v>-113713.0075999999</v>
      </c>
      <c r="H5" s="12">
        <f t="shared" si="3"/>
        <v>85</v>
      </c>
    </row>
    <row r="6" spans="1:8" x14ac:dyDescent="0.25">
      <c r="A6" s="5">
        <v>400</v>
      </c>
      <c r="B6" s="6" t="s">
        <v>12</v>
      </c>
      <c r="C6" s="7">
        <v>11891790.98</v>
      </c>
      <c r="D6" s="8">
        <f t="shared" si="0"/>
        <v>625671.63920000009</v>
      </c>
      <c r="E6" s="9">
        <v>683281.5</v>
      </c>
      <c r="F6" s="10">
        <f t="shared" si="1"/>
        <v>5.7458000000000002E-2</v>
      </c>
      <c r="G6" s="11">
        <f t="shared" si="2"/>
        <v>57609.860799999908</v>
      </c>
      <c r="H6" s="12">
        <f t="shared" si="3"/>
        <v>125</v>
      </c>
    </row>
    <row r="7" spans="1:8" x14ac:dyDescent="0.25">
      <c r="A7" s="5">
        <v>5920</v>
      </c>
      <c r="B7" s="6" t="s">
        <v>119</v>
      </c>
      <c r="C7" s="13">
        <v>8457765.9100000001</v>
      </c>
      <c r="D7" s="8">
        <f t="shared" si="0"/>
        <v>488310.63640000002</v>
      </c>
      <c r="E7" s="14">
        <v>418767.63</v>
      </c>
      <c r="F7" s="10">
        <f t="shared" si="1"/>
        <v>4.9513000000000001E-2</v>
      </c>
      <c r="G7" s="11">
        <f t="shared" si="2"/>
        <v>-69543.006400000013</v>
      </c>
      <c r="H7" s="12">
        <f t="shared" si="3"/>
        <v>108</v>
      </c>
    </row>
    <row r="8" spans="1:8" x14ac:dyDescent="0.25">
      <c r="A8" s="5">
        <v>2320</v>
      </c>
      <c r="B8" s="6" t="s">
        <v>44</v>
      </c>
      <c r="C8" s="13">
        <v>19688501.84</v>
      </c>
      <c r="D8" s="8">
        <f t="shared" si="0"/>
        <v>937540.0736</v>
      </c>
      <c r="E8" s="14">
        <v>896993.64</v>
      </c>
      <c r="F8" s="10">
        <f t="shared" si="1"/>
        <v>4.5559000000000002E-2</v>
      </c>
      <c r="G8" s="11">
        <f t="shared" si="2"/>
        <v>-40546.433599999989</v>
      </c>
      <c r="H8" s="12">
        <f t="shared" si="3"/>
        <v>96</v>
      </c>
    </row>
    <row r="9" spans="1:8" x14ac:dyDescent="0.25">
      <c r="A9" s="5">
        <v>500</v>
      </c>
      <c r="B9" s="6" t="s">
        <v>14</v>
      </c>
      <c r="C9" s="7">
        <v>11938249.140000001</v>
      </c>
      <c r="D9" s="8">
        <f t="shared" si="0"/>
        <v>627529.9656</v>
      </c>
      <c r="E9" s="9">
        <v>439599.26</v>
      </c>
      <c r="F9" s="10">
        <f t="shared" si="1"/>
        <v>3.6823000000000002E-2</v>
      </c>
      <c r="G9" s="11">
        <f t="shared" si="2"/>
        <v>-187930.70559999999</v>
      </c>
      <c r="H9" s="12">
        <f t="shared" si="3"/>
        <v>57</v>
      </c>
    </row>
    <row r="10" spans="1:8" x14ac:dyDescent="0.25">
      <c r="A10" s="5">
        <v>2420</v>
      </c>
      <c r="B10" s="6" t="s">
        <v>46</v>
      </c>
      <c r="C10" s="13">
        <v>58478562.460000001</v>
      </c>
      <c r="D10" s="8">
        <f t="shared" si="0"/>
        <v>2489142.4983999999</v>
      </c>
      <c r="E10" s="14">
        <v>1434920.9</v>
      </c>
      <c r="F10" s="10">
        <f t="shared" si="1"/>
        <v>2.4538000000000001E-2</v>
      </c>
      <c r="G10" s="11">
        <f t="shared" si="2"/>
        <v>-1054221.5984</v>
      </c>
      <c r="H10" s="12">
        <f t="shared" si="3"/>
        <v>16</v>
      </c>
    </row>
    <row r="11" spans="1:8" x14ac:dyDescent="0.25">
      <c r="A11" s="5">
        <v>5921</v>
      </c>
      <c r="B11" s="6" t="s">
        <v>120</v>
      </c>
      <c r="C11" s="13">
        <v>11046715.01</v>
      </c>
      <c r="D11" s="8">
        <f t="shared" si="0"/>
        <v>591868.6004</v>
      </c>
      <c r="E11" s="14">
        <v>498114</v>
      </c>
      <c r="F11" s="10">
        <f t="shared" si="1"/>
        <v>4.5092E-2</v>
      </c>
      <c r="G11" s="11">
        <f t="shared" si="2"/>
        <v>-93754.600399999996</v>
      </c>
      <c r="H11" s="12">
        <f t="shared" si="3"/>
        <v>92</v>
      </c>
    </row>
    <row r="12" spans="1:8" x14ac:dyDescent="0.25">
      <c r="A12" s="5">
        <v>4320</v>
      </c>
      <c r="B12" s="6" t="s">
        <v>85</v>
      </c>
      <c r="C12" s="13">
        <v>28333877.079999998</v>
      </c>
      <c r="D12" s="8">
        <f t="shared" si="0"/>
        <v>1283355.0832</v>
      </c>
      <c r="E12" s="14">
        <v>1528896.21</v>
      </c>
      <c r="F12" s="10">
        <f t="shared" si="1"/>
        <v>5.3960000000000001E-2</v>
      </c>
      <c r="G12" s="11">
        <f t="shared" si="2"/>
        <v>245541.12679999997</v>
      </c>
      <c r="H12" s="12">
        <f t="shared" si="3"/>
        <v>119</v>
      </c>
    </row>
    <row r="13" spans="1:8" x14ac:dyDescent="0.25">
      <c r="A13" s="5">
        <v>700</v>
      </c>
      <c r="B13" s="6" t="s">
        <v>18</v>
      </c>
      <c r="C13" s="13">
        <v>20572219.879999999</v>
      </c>
      <c r="D13" s="8">
        <f t="shared" si="0"/>
        <v>972888.79519999993</v>
      </c>
      <c r="E13" s="14">
        <v>872513.01</v>
      </c>
      <c r="F13" s="10">
        <f t="shared" si="1"/>
        <v>4.2411999999999998E-2</v>
      </c>
      <c r="G13" s="11">
        <f t="shared" si="2"/>
        <v>-100375.78519999993</v>
      </c>
      <c r="H13" s="12">
        <f t="shared" si="3"/>
        <v>83</v>
      </c>
    </row>
    <row r="14" spans="1:8" x14ac:dyDescent="0.25">
      <c r="A14" s="5">
        <v>4520</v>
      </c>
      <c r="B14" s="6" t="s">
        <v>89</v>
      </c>
      <c r="C14" s="13">
        <v>30679139.260000002</v>
      </c>
      <c r="D14" s="8">
        <f t="shared" si="0"/>
        <v>1377165.5704000001</v>
      </c>
      <c r="E14" s="14">
        <v>1184422.52</v>
      </c>
      <c r="F14" s="10">
        <f t="shared" si="1"/>
        <v>3.8607000000000002E-2</v>
      </c>
      <c r="G14" s="11">
        <f t="shared" si="2"/>
        <v>-192743.05040000007</v>
      </c>
      <c r="H14" s="12">
        <f t="shared" si="3"/>
        <v>68</v>
      </c>
    </row>
    <row r="15" spans="1:8" x14ac:dyDescent="0.25">
      <c r="A15" s="5">
        <v>800</v>
      </c>
      <c r="B15" s="6" t="s">
        <v>19</v>
      </c>
      <c r="C15" s="13">
        <v>9718104.4399999995</v>
      </c>
      <c r="D15" s="8">
        <f t="shared" si="0"/>
        <v>538724.17760000005</v>
      </c>
      <c r="E15" s="14">
        <v>455733.95999999996</v>
      </c>
      <c r="F15" s="10">
        <f t="shared" si="1"/>
        <v>4.6894999999999999E-2</v>
      </c>
      <c r="G15" s="11">
        <f t="shared" si="2"/>
        <v>-82990.217600000091</v>
      </c>
      <c r="H15" s="12">
        <f t="shared" si="3"/>
        <v>100</v>
      </c>
    </row>
    <row r="16" spans="1:8" x14ac:dyDescent="0.25">
      <c r="A16" s="5">
        <v>900</v>
      </c>
      <c r="B16" s="6" t="s">
        <v>20</v>
      </c>
      <c r="C16" s="13">
        <v>4111706.32</v>
      </c>
      <c r="D16" s="8">
        <f t="shared" si="0"/>
        <v>314468.25280000002</v>
      </c>
      <c r="E16" s="14">
        <v>275784.42000000004</v>
      </c>
      <c r="F16" s="10">
        <f t="shared" si="1"/>
        <v>6.7072999999999994E-2</v>
      </c>
      <c r="G16" s="11">
        <f t="shared" si="2"/>
        <v>-38683.832799999975</v>
      </c>
      <c r="H16" s="12">
        <f t="shared" si="3"/>
        <v>138</v>
      </c>
    </row>
    <row r="17" spans="1:8" x14ac:dyDescent="0.25">
      <c r="A17" s="5">
        <v>1000</v>
      </c>
      <c r="B17" s="6" t="s">
        <v>23</v>
      </c>
      <c r="C17" s="13">
        <v>16572011.18</v>
      </c>
      <c r="D17" s="8">
        <f t="shared" si="0"/>
        <v>812880.44720000005</v>
      </c>
      <c r="E17" s="14">
        <v>675891.06</v>
      </c>
      <c r="F17" s="10">
        <f t="shared" si="1"/>
        <v>4.0785000000000002E-2</v>
      </c>
      <c r="G17" s="11">
        <f t="shared" si="2"/>
        <v>-136989.3872</v>
      </c>
      <c r="H17" s="12">
        <f t="shared" si="3"/>
        <v>76</v>
      </c>
    </row>
    <row r="18" spans="1:8" x14ac:dyDescent="0.25">
      <c r="A18" s="5">
        <v>1100</v>
      </c>
      <c r="B18" s="6" t="s">
        <v>24</v>
      </c>
      <c r="C18" s="13">
        <v>16195420.42</v>
      </c>
      <c r="D18" s="8">
        <f t="shared" si="0"/>
        <v>797816.81680000003</v>
      </c>
      <c r="E18" s="14">
        <v>760306.02</v>
      </c>
      <c r="F18" s="10">
        <f t="shared" si="1"/>
        <v>4.6946000000000002E-2</v>
      </c>
      <c r="G18" s="11">
        <f t="shared" si="2"/>
        <v>-37510.796800000011</v>
      </c>
      <c r="H18" s="12">
        <f t="shared" si="3"/>
        <v>102</v>
      </c>
    </row>
    <row r="19" spans="1:8" x14ac:dyDescent="0.25">
      <c r="A19" s="5">
        <v>1420</v>
      </c>
      <c r="B19" s="6" t="s">
        <v>30</v>
      </c>
      <c r="C19" s="13">
        <v>26646380.91</v>
      </c>
      <c r="D19" s="8">
        <f t="shared" si="0"/>
        <v>1215855.2364000001</v>
      </c>
      <c r="E19" s="14">
        <v>1644403.9000000001</v>
      </c>
      <c r="F19" s="10">
        <f t="shared" si="1"/>
        <v>6.1712000000000003E-2</v>
      </c>
      <c r="G19" s="11">
        <f t="shared" si="2"/>
        <v>428548.66360000009</v>
      </c>
      <c r="H19" s="12">
        <f t="shared" si="3"/>
        <v>132</v>
      </c>
    </row>
    <row r="20" spans="1:8" x14ac:dyDescent="0.25">
      <c r="A20" s="5">
        <v>614</v>
      </c>
      <c r="B20" s="6" t="s">
        <v>15</v>
      </c>
      <c r="C20" s="7">
        <v>31974015.77</v>
      </c>
      <c r="D20" s="8">
        <f t="shared" si="0"/>
        <v>1428960.6307999999</v>
      </c>
      <c r="E20" s="9">
        <v>1116701.26</v>
      </c>
      <c r="F20" s="10">
        <f t="shared" si="1"/>
        <v>3.4924999999999998E-2</v>
      </c>
      <c r="G20" s="11">
        <f t="shared" si="2"/>
        <v>-312259.37079999992</v>
      </c>
      <c r="H20" s="12">
        <f t="shared" si="3"/>
        <v>49</v>
      </c>
    </row>
    <row r="21" spans="1:8" x14ac:dyDescent="0.25">
      <c r="A21" s="5">
        <v>2521</v>
      </c>
      <c r="B21" s="6" t="s">
        <v>53</v>
      </c>
      <c r="C21" s="13">
        <v>42310807.18</v>
      </c>
      <c r="D21" s="8">
        <f t="shared" si="0"/>
        <v>1842432.2872000001</v>
      </c>
      <c r="E21" s="14">
        <v>1373854.56</v>
      </c>
      <c r="F21" s="10">
        <f t="shared" si="1"/>
        <v>3.2471E-2</v>
      </c>
      <c r="G21" s="11">
        <f t="shared" si="2"/>
        <v>-468577.72720000008</v>
      </c>
      <c r="H21" s="12">
        <f t="shared" si="3"/>
        <v>42</v>
      </c>
    </row>
    <row r="22" spans="1:8" x14ac:dyDescent="0.25">
      <c r="A22" s="5">
        <v>1400</v>
      </c>
      <c r="B22" s="6" t="s">
        <v>28</v>
      </c>
      <c r="C22" s="13">
        <v>15895626.98</v>
      </c>
      <c r="D22" s="8">
        <f t="shared" si="0"/>
        <v>785825.07920000004</v>
      </c>
      <c r="E22" s="14">
        <v>745012.82000000007</v>
      </c>
      <c r="F22" s="10">
        <f t="shared" si="1"/>
        <v>4.6869000000000001E-2</v>
      </c>
      <c r="G22" s="11">
        <f t="shared" si="2"/>
        <v>-40812.259199999971</v>
      </c>
      <c r="H22" s="12">
        <f t="shared" si="3"/>
        <v>99</v>
      </c>
    </row>
    <row r="23" spans="1:8" x14ac:dyDescent="0.25">
      <c r="A23" s="5">
        <v>1402</v>
      </c>
      <c r="B23" s="6" t="s">
        <v>29</v>
      </c>
      <c r="C23" s="13">
        <v>2674173.12</v>
      </c>
      <c r="D23" s="8">
        <f t="shared" si="0"/>
        <v>256966.92480000001</v>
      </c>
      <c r="E23" s="14">
        <v>66547.14</v>
      </c>
      <c r="F23" s="10">
        <f t="shared" si="1"/>
        <v>2.4885000000000001E-2</v>
      </c>
      <c r="G23" s="11">
        <f t="shared" si="2"/>
        <v>-190419.78480000002</v>
      </c>
      <c r="H23" s="12">
        <f t="shared" si="3"/>
        <v>20</v>
      </c>
    </row>
    <row r="24" spans="1:8" x14ac:dyDescent="0.25">
      <c r="A24" s="5">
        <v>8111</v>
      </c>
      <c r="B24" s="6" t="s">
        <v>151</v>
      </c>
      <c r="C24" s="13">
        <v>5891968.8799999999</v>
      </c>
      <c r="D24" s="8">
        <f t="shared" si="0"/>
        <v>385678.75520000001</v>
      </c>
      <c r="E24" s="14">
        <v>415124.38</v>
      </c>
      <c r="F24" s="10">
        <f t="shared" si="1"/>
        <v>7.0456000000000005E-2</v>
      </c>
      <c r="G24" s="11">
        <f t="shared" si="2"/>
        <v>29445.624799999991</v>
      </c>
      <c r="H24" s="12">
        <f t="shared" si="3"/>
        <v>142</v>
      </c>
    </row>
    <row r="25" spans="1:8" x14ac:dyDescent="0.25">
      <c r="A25" s="5">
        <v>4620</v>
      </c>
      <c r="B25" s="6" t="s">
        <v>91</v>
      </c>
      <c r="C25" s="13">
        <v>15497519.93</v>
      </c>
      <c r="D25" s="8">
        <f t="shared" si="0"/>
        <v>769900.79720000003</v>
      </c>
      <c r="E25" s="14">
        <v>810896.41</v>
      </c>
      <c r="F25" s="10">
        <f t="shared" si="1"/>
        <v>5.2324000000000002E-2</v>
      </c>
      <c r="G25" s="11">
        <f t="shared" si="2"/>
        <v>40995.612800000003</v>
      </c>
      <c r="H25" s="12">
        <f t="shared" si="3"/>
        <v>115</v>
      </c>
    </row>
    <row r="26" spans="1:8" x14ac:dyDescent="0.25">
      <c r="A26" s="5">
        <v>4420</v>
      </c>
      <c r="B26" s="6" t="s">
        <v>87</v>
      </c>
      <c r="C26" s="13">
        <v>39301452.770000003</v>
      </c>
      <c r="D26" s="8">
        <f t="shared" si="0"/>
        <v>1722058.1108000001</v>
      </c>
      <c r="E26" s="14">
        <v>939165.36999999988</v>
      </c>
      <c r="F26" s="10">
        <f t="shared" si="1"/>
        <v>2.3896000000000001E-2</v>
      </c>
      <c r="G26" s="11">
        <f t="shared" si="2"/>
        <v>-782892.74080000026</v>
      </c>
      <c r="H26" s="12">
        <f t="shared" si="3"/>
        <v>14</v>
      </c>
    </row>
    <row r="27" spans="1:8" x14ac:dyDescent="0.25">
      <c r="A27" s="5">
        <v>1500</v>
      </c>
      <c r="B27" s="6" t="s">
        <v>31</v>
      </c>
      <c r="C27" s="13">
        <v>21015187.449999999</v>
      </c>
      <c r="D27" s="8">
        <f t="shared" si="0"/>
        <v>990607.49800000002</v>
      </c>
      <c r="E27" s="14">
        <v>591550.05000000005</v>
      </c>
      <c r="F27" s="10">
        <f t="shared" si="1"/>
        <v>2.8149E-2</v>
      </c>
      <c r="G27" s="11">
        <f t="shared" si="2"/>
        <v>-399057.44799999997</v>
      </c>
      <c r="H27" s="12">
        <f t="shared" si="3"/>
        <v>29</v>
      </c>
    </row>
    <row r="28" spans="1:8" x14ac:dyDescent="0.25">
      <c r="A28" s="5">
        <v>220</v>
      </c>
      <c r="B28" s="6" t="s">
        <v>10</v>
      </c>
      <c r="C28" s="7">
        <v>21689506.48</v>
      </c>
      <c r="D28" s="8">
        <f t="shared" si="0"/>
        <v>1017580.2592000001</v>
      </c>
      <c r="E28" s="9">
        <v>840647.96</v>
      </c>
      <c r="F28" s="10">
        <f t="shared" si="1"/>
        <v>3.8758000000000001E-2</v>
      </c>
      <c r="G28" s="11">
        <f t="shared" si="2"/>
        <v>-176932.29920000012</v>
      </c>
      <c r="H28" s="12">
        <f t="shared" si="3"/>
        <v>69</v>
      </c>
    </row>
    <row r="29" spans="1:8" x14ac:dyDescent="0.25">
      <c r="A29" s="5">
        <v>1600</v>
      </c>
      <c r="B29" s="6" t="s">
        <v>33</v>
      </c>
      <c r="C29" s="13">
        <v>26094170.870000001</v>
      </c>
      <c r="D29" s="8">
        <f t="shared" si="0"/>
        <v>1193766.8348000001</v>
      </c>
      <c r="E29" s="14">
        <v>1229596.8599999999</v>
      </c>
      <c r="F29" s="10">
        <f t="shared" si="1"/>
        <v>4.7121999999999997E-2</v>
      </c>
      <c r="G29" s="11">
        <f t="shared" si="2"/>
        <v>35830.0251999998</v>
      </c>
      <c r="H29" s="12">
        <f t="shared" si="3"/>
        <v>103</v>
      </c>
    </row>
    <row r="30" spans="1:8" x14ac:dyDescent="0.25">
      <c r="A30" s="5">
        <v>1700</v>
      </c>
      <c r="B30" s="6" t="s">
        <v>34</v>
      </c>
      <c r="C30" s="13">
        <v>251006998.41</v>
      </c>
      <c r="D30" s="8">
        <f t="shared" si="0"/>
        <v>10190279.9364</v>
      </c>
      <c r="E30" s="14">
        <v>9317798.9499999993</v>
      </c>
      <c r="F30" s="10">
        <f t="shared" si="1"/>
        <v>3.7122000000000002E-2</v>
      </c>
      <c r="G30" s="11">
        <f t="shared" si="2"/>
        <v>-872480.98640000075</v>
      </c>
      <c r="H30" s="12">
        <f t="shared" si="3"/>
        <v>59</v>
      </c>
    </row>
    <row r="31" spans="1:8" x14ac:dyDescent="0.25">
      <c r="A31" s="5">
        <v>2620</v>
      </c>
      <c r="B31" s="6" t="s">
        <v>57</v>
      </c>
      <c r="C31" s="13">
        <v>4188246.22</v>
      </c>
      <c r="D31" s="8">
        <f t="shared" si="0"/>
        <v>317529.84880000004</v>
      </c>
      <c r="E31" s="14">
        <v>219429.65</v>
      </c>
      <c r="F31" s="10">
        <f t="shared" si="1"/>
        <v>5.2392000000000001E-2</v>
      </c>
      <c r="G31" s="11">
        <f t="shared" si="2"/>
        <v>-98100.198800000042</v>
      </c>
      <c r="H31" s="12">
        <f t="shared" si="3"/>
        <v>116</v>
      </c>
    </row>
    <row r="32" spans="1:8" x14ac:dyDescent="0.25">
      <c r="A32" s="5">
        <v>3111</v>
      </c>
      <c r="B32" s="6" t="s">
        <v>64</v>
      </c>
      <c r="C32" s="13">
        <v>10329958.98</v>
      </c>
      <c r="D32" s="8">
        <f t="shared" si="0"/>
        <v>563198.35920000006</v>
      </c>
      <c r="E32" s="14">
        <v>706616.7</v>
      </c>
      <c r="F32" s="10">
        <f t="shared" si="1"/>
        <v>6.8404999999999994E-2</v>
      </c>
      <c r="G32" s="11">
        <f t="shared" si="2"/>
        <v>143418.34079999989</v>
      </c>
      <c r="H32" s="12">
        <f t="shared" si="3"/>
        <v>139</v>
      </c>
    </row>
    <row r="33" spans="1:8" x14ac:dyDescent="0.25">
      <c r="A33" s="5">
        <v>6811</v>
      </c>
      <c r="B33" s="6" t="s">
        <v>131</v>
      </c>
      <c r="C33" s="13">
        <v>10972225.810000001</v>
      </c>
      <c r="D33" s="8">
        <f t="shared" si="0"/>
        <v>588889.03240000003</v>
      </c>
      <c r="E33" s="14">
        <v>477400.64</v>
      </c>
      <c r="F33" s="10">
        <f t="shared" si="1"/>
        <v>4.351E-2</v>
      </c>
      <c r="G33" s="11">
        <f t="shared" si="2"/>
        <v>-111488.39240000001</v>
      </c>
      <c r="H33" s="12">
        <f t="shared" si="3"/>
        <v>88</v>
      </c>
    </row>
    <row r="34" spans="1:8" x14ac:dyDescent="0.25">
      <c r="A34" s="5">
        <v>1211</v>
      </c>
      <c r="B34" s="6" t="s">
        <v>25</v>
      </c>
      <c r="C34" s="13">
        <v>8516915.3800000008</v>
      </c>
      <c r="D34" s="8">
        <f t="shared" ref="D34:D65" si="4">SUM(C34*0.04+150000)</f>
        <v>490676.61520000006</v>
      </c>
      <c r="E34" s="14">
        <v>371550.82</v>
      </c>
      <c r="F34" s="10">
        <f t="shared" ref="F34:F65" si="5">ROUND(E34/C34,6)</f>
        <v>4.3624999999999997E-2</v>
      </c>
      <c r="G34" s="11">
        <f t="shared" ref="G34:G65" si="6">SUM(E34-D34)</f>
        <v>-119125.79520000005</v>
      </c>
      <c r="H34" s="12">
        <f t="shared" ref="H34:H65" si="7">RANK(F34,$F$2:$F$148,1)</f>
        <v>89</v>
      </c>
    </row>
    <row r="35" spans="1:8" x14ac:dyDescent="0.25">
      <c r="A35" s="5">
        <v>6220</v>
      </c>
      <c r="B35" s="6" t="s">
        <v>125</v>
      </c>
      <c r="C35" s="13">
        <v>14059179.26</v>
      </c>
      <c r="D35" s="8">
        <f t="shared" si="4"/>
        <v>712367.17040000006</v>
      </c>
      <c r="E35" s="14">
        <v>705439.14</v>
      </c>
      <c r="F35" s="10">
        <f t="shared" si="5"/>
        <v>5.0175999999999998E-2</v>
      </c>
      <c r="G35" s="11">
        <f t="shared" si="6"/>
        <v>-6928.0304000000469</v>
      </c>
      <c r="H35" s="12">
        <f t="shared" si="7"/>
        <v>111</v>
      </c>
    </row>
    <row r="36" spans="1:8" x14ac:dyDescent="0.25">
      <c r="A36" s="5">
        <v>1800</v>
      </c>
      <c r="B36" s="6" t="s">
        <v>35</v>
      </c>
      <c r="C36" s="13">
        <v>22976465.84</v>
      </c>
      <c r="D36" s="8">
        <f t="shared" si="4"/>
        <v>1069058.6336000001</v>
      </c>
      <c r="E36" s="14">
        <v>1026363.64</v>
      </c>
      <c r="F36" s="10">
        <f t="shared" si="5"/>
        <v>4.4670000000000001E-2</v>
      </c>
      <c r="G36" s="11">
        <f t="shared" si="6"/>
        <v>-42694.993600000045</v>
      </c>
      <c r="H36" s="12">
        <f t="shared" si="7"/>
        <v>91</v>
      </c>
    </row>
    <row r="37" spans="1:8" x14ac:dyDescent="0.25">
      <c r="A37" s="5">
        <v>1802</v>
      </c>
      <c r="B37" s="6" t="s">
        <v>36</v>
      </c>
      <c r="C37" s="13">
        <v>5899491.8099999996</v>
      </c>
      <c r="D37" s="8">
        <f t="shared" si="4"/>
        <v>385979.67239999998</v>
      </c>
      <c r="E37" s="14">
        <v>346315.80000000005</v>
      </c>
      <c r="F37" s="10">
        <f t="shared" si="5"/>
        <v>5.8702999999999998E-2</v>
      </c>
      <c r="G37" s="11">
        <f t="shared" si="6"/>
        <v>-39663.872399999935</v>
      </c>
      <c r="H37" s="12">
        <f t="shared" si="7"/>
        <v>126</v>
      </c>
    </row>
    <row r="38" spans="1:8" x14ac:dyDescent="0.25">
      <c r="A38" s="5">
        <v>1900</v>
      </c>
      <c r="B38" s="6" t="s">
        <v>39</v>
      </c>
      <c r="C38" s="13">
        <v>13845345</v>
      </c>
      <c r="D38" s="8">
        <f t="shared" si="4"/>
        <v>703813.8</v>
      </c>
      <c r="E38" s="14">
        <v>760771.22</v>
      </c>
      <c r="F38" s="10">
        <f t="shared" si="5"/>
        <v>5.4947999999999997E-2</v>
      </c>
      <c r="G38" s="11">
        <f t="shared" si="6"/>
        <v>56957.419999999925</v>
      </c>
      <c r="H38" s="12">
        <f t="shared" si="7"/>
        <v>122</v>
      </c>
    </row>
    <row r="39" spans="1:8" x14ac:dyDescent="0.25">
      <c r="A39" s="5">
        <v>2000</v>
      </c>
      <c r="B39" s="6" t="s">
        <v>40</v>
      </c>
      <c r="C39" s="13">
        <v>32273554.16</v>
      </c>
      <c r="D39" s="8">
        <f t="shared" si="4"/>
        <v>1440942.1664</v>
      </c>
      <c r="E39" s="14">
        <v>1158747.1100000001</v>
      </c>
      <c r="F39" s="10">
        <f t="shared" si="5"/>
        <v>3.5903999999999998E-2</v>
      </c>
      <c r="G39" s="11">
        <f t="shared" si="6"/>
        <v>-282195.05639999988</v>
      </c>
      <c r="H39" s="12">
        <f t="shared" si="7"/>
        <v>56</v>
      </c>
    </row>
    <row r="40" spans="1:8" x14ac:dyDescent="0.25">
      <c r="A40" s="5">
        <v>2100</v>
      </c>
      <c r="B40" s="6" t="s">
        <v>41</v>
      </c>
      <c r="C40" s="13">
        <v>18135655.149999999</v>
      </c>
      <c r="D40" s="8">
        <f t="shared" si="4"/>
        <v>875426.20600000001</v>
      </c>
      <c r="E40" s="14">
        <v>696246.3</v>
      </c>
      <c r="F40" s="10">
        <f t="shared" si="5"/>
        <v>3.8391000000000002E-2</v>
      </c>
      <c r="G40" s="11">
        <f t="shared" si="6"/>
        <v>-179179.90599999996</v>
      </c>
      <c r="H40" s="12">
        <f t="shared" si="7"/>
        <v>67</v>
      </c>
    </row>
    <row r="41" spans="1:8" x14ac:dyDescent="0.25">
      <c r="A41" s="5">
        <v>7620</v>
      </c>
      <c r="B41" s="6" t="s">
        <v>146</v>
      </c>
      <c r="C41" s="13">
        <v>45224828.990000002</v>
      </c>
      <c r="D41" s="8">
        <f t="shared" si="4"/>
        <v>1958993.1596000001</v>
      </c>
      <c r="E41" s="14">
        <v>1583288.4100000001</v>
      </c>
      <c r="F41" s="10">
        <f t="shared" si="5"/>
        <v>3.5008999999999998E-2</v>
      </c>
      <c r="G41" s="11">
        <f t="shared" si="6"/>
        <v>-375704.74959999998</v>
      </c>
      <c r="H41" s="12">
        <f t="shared" si="7"/>
        <v>50</v>
      </c>
    </row>
    <row r="42" spans="1:8" x14ac:dyDescent="0.25">
      <c r="A42" s="5">
        <v>4220</v>
      </c>
      <c r="B42" s="6" t="s">
        <v>83</v>
      </c>
      <c r="C42" s="13">
        <v>24923446.75</v>
      </c>
      <c r="D42" s="8">
        <f t="shared" si="4"/>
        <v>1146937.8700000001</v>
      </c>
      <c r="E42" s="14">
        <v>988138.02</v>
      </c>
      <c r="F42" s="10">
        <f t="shared" si="5"/>
        <v>3.9647000000000002E-2</v>
      </c>
      <c r="G42" s="11">
        <f t="shared" si="6"/>
        <v>-158799.85000000009</v>
      </c>
      <c r="H42" s="12">
        <f t="shared" si="7"/>
        <v>73</v>
      </c>
    </row>
    <row r="43" spans="1:8" x14ac:dyDescent="0.25">
      <c r="A43" s="5">
        <v>2220</v>
      </c>
      <c r="B43" s="6" t="s">
        <v>42</v>
      </c>
      <c r="C43" s="13">
        <v>35834994.909999996</v>
      </c>
      <c r="D43" s="8">
        <f t="shared" si="4"/>
        <v>1583399.7963999999</v>
      </c>
      <c r="E43" s="14">
        <v>1161277.32</v>
      </c>
      <c r="F43" s="10">
        <f t="shared" si="5"/>
        <v>3.2405999999999997E-2</v>
      </c>
      <c r="G43" s="11">
        <f t="shared" si="6"/>
        <v>-422122.47639999981</v>
      </c>
      <c r="H43" s="12">
        <f t="shared" si="7"/>
        <v>41</v>
      </c>
    </row>
    <row r="44" spans="1:8" x14ac:dyDescent="0.25">
      <c r="A44" s="5">
        <v>2421</v>
      </c>
      <c r="B44" s="6" t="s">
        <v>47</v>
      </c>
      <c r="C44" s="13">
        <v>57391163.780000001</v>
      </c>
      <c r="D44" s="8">
        <f t="shared" si="4"/>
        <v>2445646.5512000001</v>
      </c>
      <c r="E44" s="14">
        <v>1422774.8599999999</v>
      </c>
      <c r="F44" s="10">
        <f t="shared" si="5"/>
        <v>2.4791000000000001E-2</v>
      </c>
      <c r="G44" s="11">
        <f t="shared" si="6"/>
        <v>-1022871.6912000002</v>
      </c>
      <c r="H44" s="12">
        <f t="shared" si="7"/>
        <v>19</v>
      </c>
    </row>
    <row r="45" spans="1:8" x14ac:dyDescent="0.25">
      <c r="A45" s="5">
        <v>2300</v>
      </c>
      <c r="B45" s="6" t="s">
        <v>43</v>
      </c>
      <c r="C45" s="13">
        <v>36388880.810000002</v>
      </c>
      <c r="D45" s="8">
        <f t="shared" si="4"/>
        <v>1605555.2324000001</v>
      </c>
      <c r="E45" s="14">
        <v>1005689.8300000001</v>
      </c>
      <c r="F45" s="10">
        <f t="shared" si="5"/>
        <v>2.7636999999999998E-2</v>
      </c>
      <c r="G45" s="11">
        <f t="shared" si="6"/>
        <v>-599865.40240000002</v>
      </c>
      <c r="H45" s="12">
        <f t="shared" si="7"/>
        <v>27</v>
      </c>
    </row>
    <row r="46" spans="1:8" x14ac:dyDescent="0.25">
      <c r="A46" s="5">
        <v>2400</v>
      </c>
      <c r="B46" s="6" t="s">
        <v>45</v>
      </c>
      <c r="C46" s="13">
        <v>124285173.93000001</v>
      </c>
      <c r="D46" s="8">
        <f t="shared" si="4"/>
        <v>5121406.9572000001</v>
      </c>
      <c r="E46" s="14">
        <v>1866043.1800000002</v>
      </c>
      <c r="F46" s="10">
        <f t="shared" si="5"/>
        <v>1.5014E-2</v>
      </c>
      <c r="G46" s="11">
        <f t="shared" si="6"/>
        <v>-3255363.7771999999</v>
      </c>
      <c r="H46" s="12">
        <f t="shared" si="7"/>
        <v>4</v>
      </c>
    </row>
    <row r="47" spans="1:8" x14ac:dyDescent="0.25">
      <c r="A47" s="5">
        <v>1820</v>
      </c>
      <c r="B47" s="6" t="s">
        <v>37</v>
      </c>
      <c r="C47" s="13">
        <v>41152487.039999999</v>
      </c>
      <c r="D47" s="8">
        <f t="shared" si="4"/>
        <v>1796099.4816000001</v>
      </c>
      <c r="E47" s="14">
        <v>1276126.24</v>
      </c>
      <c r="F47" s="10">
        <f t="shared" si="5"/>
        <v>3.1009999999999999E-2</v>
      </c>
      <c r="G47" s="11">
        <f t="shared" si="6"/>
        <v>-519973.24160000007</v>
      </c>
      <c r="H47" s="12">
        <f t="shared" si="7"/>
        <v>38</v>
      </c>
    </row>
    <row r="48" spans="1:8" x14ac:dyDescent="0.25">
      <c r="A48" s="5">
        <v>1520</v>
      </c>
      <c r="B48" s="6" t="s">
        <v>32</v>
      </c>
      <c r="C48" s="13">
        <v>14286637.439999999</v>
      </c>
      <c r="D48" s="8">
        <f t="shared" si="4"/>
        <v>721465.4976</v>
      </c>
      <c r="E48" s="14">
        <v>899587.32000000007</v>
      </c>
      <c r="F48" s="10">
        <f t="shared" si="5"/>
        <v>6.2966999999999995E-2</v>
      </c>
      <c r="G48" s="11">
        <f t="shared" si="6"/>
        <v>178121.82240000006</v>
      </c>
      <c r="H48" s="12">
        <f t="shared" si="7"/>
        <v>134</v>
      </c>
    </row>
    <row r="49" spans="1:8" x14ac:dyDescent="0.25">
      <c r="A49" s="5">
        <v>2500</v>
      </c>
      <c r="B49" s="6" t="s">
        <v>50</v>
      </c>
      <c r="C49" s="13">
        <v>55555560.729999997</v>
      </c>
      <c r="D49" s="8">
        <f t="shared" si="4"/>
        <v>2372222.4292000001</v>
      </c>
      <c r="E49" s="14">
        <v>1977616.08</v>
      </c>
      <c r="F49" s="10">
        <f t="shared" si="5"/>
        <v>3.5596999999999997E-2</v>
      </c>
      <c r="G49" s="11">
        <f t="shared" si="6"/>
        <v>-394606.34920000006</v>
      </c>
      <c r="H49" s="12">
        <f t="shared" si="7"/>
        <v>53</v>
      </c>
    </row>
    <row r="50" spans="1:8" x14ac:dyDescent="0.25">
      <c r="A50" s="5">
        <v>7611</v>
      </c>
      <c r="B50" s="6" t="s">
        <v>143</v>
      </c>
      <c r="C50" s="13">
        <v>7078821.9699999997</v>
      </c>
      <c r="D50" s="8">
        <f t="shared" si="4"/>
        <v>433152.87880000001</v>
      </c>
      <c r="E50" s="14">
        <v>590026.27</v>
      </c>
      <c r="F50" s="10">
        <f t="shared" si="5"/>
        <v>8.3350999999999995E-2</v>
      </c>
      <c r="G50" s="11">
        <f t="shared" si="6"/>
        <v>156873.39120000001</v>
      </c>
      <c r="H50" s="12">
        <f t="shared" si="7"/>
        <v>146</v>
      </c>
    </row>
    <row r="51" spans="1:8" x14ac:dyDescent="0.25">
      <c r="A51" s="5">
        <v>4720</v>
      </c>
      <c r="B51" s="6" t="s">
        <v>93</v>
      </c>
      <c r="C51" s="13">
        <v>14024061.42</v>
      </c>
      <c r="D51" s="8">
        <f t="shared" si="4"/>
        <v>710962.45680000004</v>
      </c>
      <c r="E51" s="14">
        <v>658114.01</v>
      </c>
      <c r="F51" s="10">
        <f t="shared" si="5"/>
        <v>4.6927000000000003E-2</v>
      </c>
      <c r="G51" s="11">
        <f t="shared" si="6"/>
        <v>-52848.446800000034</v>
      </c>
      <c r="H51" s="12">
        <f t="shared" si="7"/>
        <v>101</v>
      </c>
    </row>
    <row r="52" spans="1:8" x14ac:dyDescent="0.25">
      <c r="A52" s="5">
        <v>2600</v>
      </c>
      <c r="B52" s="6" t="s">
        <v>56</v>
      </c>
      <c r="C52" s="13">
        <v>24264117.84</v>
      </c>
      <c r="D52" s="8">
        <f t="shared" si="4"/>
        <v>1120564.7135999999</v>
      </c>
      <c r="E52" s="14">
        <v>1096435.8399999999</v>
      </c>
      <c r="F52" s="10">
        <f t="shared" si="5"/>
        <v>4.5187999999999999E-2</v>
      </c>
      <c r="G52" s="11">
        <f t="shared" si="6"/>
        <v>-24128.87360000005</v>
      </c>
      <c r="H52" s="12">
        <f t="shared" si="7"/>
        <v>94</v>
      </c>
    </row>
    <row r="53" spans="1:8" x14ac:dyDescent="0.25">
      <c r="A53" s="5">
        <v>920</v>
      </c>
      <c r="B53" s="6" t="s">
        <v>21</v>
      </c>
      <c r="C53" s="13">
        <v>16468061.24</v>
      </c>
      <c r="D53" s="8">
        <f t="shared" si="4"/>
        <v>808722.44960000005</v>
      </c>
      <c r="E53" s="14">
        <v>708964.52</v>
      </c>
      <c r="F53" s="10">
        <f t="shared" si="5"/>
        <v>4.3050999999999999E-2</v>
      </c>
      <c r="G53" s="11">
        <f t="shared" si="6"/>
        <v>-99757.929600000032</v>
      </c>
      <c r="H53" s="12">
        <f t="shared" si="7"/>
        <v>87</v>
      </c>
    </row>
    <row r="54" spans="1:8" x14ac:dyDescent="0.25">
      <c r="A54" s="5">
        <v>2700</v>
      </c>
      <c r="B54" s="6" t="s">
        <v>58</v>
      </c>
      <c r="C54" s="13">
        <v>15999665.68</v>
      </c>
      <c r="D54" s="8">
        <f t="shared" si="4"/>
        <v>789986.62719999999</v>
      </c>
      <c r="E54" s="14">
        <v>1055944.69</v>
      </c>
      <c r="F54" s="10">
        <f t="shared" si="5"/>
        <v>6.5998000000000001E-2</v>
      </c>
      <c r="G54" s="11">
        <f t="shared" si="6"/>
        <v>265958.06279999996</v>
      </c>
      <c r="H54" s="12">
        <f t="shared" si="7"/>
        <v>137</v>
      </c>
    </row>
    <row r="55" spans="1:8" x14ac:dyDescent="0.25">
      <c r="A55" s="5">
        <v>2900</v>
      </c>
      <c r="B55" s="6" t="s">
        <v>59</v>
      </c>
      <c r="C55" s="13">
        <v>29566645.370000001</v>
      </c>
      <c r="D55" s="8">
        <f t="shared" si="4"/>
        <v>1332665.8148000001</v>
      </c>
      <c r="E55" s="14">
        <v>732393.12999999989</v>
      </c>
      <c r="F55" s="10">
        <f t="shared" si="5"/>
        <v>2.4771000000000001E-2</v>
      </c>
      <c r="G55" s="11">
        <f t="shared" si="6"/>
        <v>-600272.68480000016</v>
      </c>
      <c r="H55" s="12">
        <f t="shared" si="7"/>
        <v>18</v>
      </c>
    </row>
    <row r="56" spans="1:8" x14ac:dyDescent="0.25">
      <c r="A56" s="5">
        <v>3000</v>
      </c>
      <c r="B56" s="6" t="s">
        <v>60</v>
      </c>
      <c r="C56" s="13">
        <v>76927967.390000001</v>
      </c>
      <c r="D56" s="8">
        <f t="shared" si="4"/>
        <v>3227118.6956000002</v>
      </c>
      <c r="E56" s="14">
        <v>1896146.2600000002</v>
      </c>
      <c r="F56" s="10">
        <f t="shared" si="5"/>
        <v>2.4648E-2</v>
      </c>
      <c r="G56" s="11">
        <f t="shared" si="6"/>
        <v>-1330972.4356</v>
      </c>
      <c r="H56" s="12">
        <f t="shared" si="7"/>
        <v>17</v>
      </c>
    </row>
    <row r="57" spans="1:8" x14ac:dyDescent="0.25">
      <c r="A57" s="5">
        <v>2520</v>
      </c>
      <c r="B57" s="6" t="s">
        <v>52</v>
      </c>
      <c r="C57" s="13">
        <v>250840782.31</v>
      </c>
      <c r="D57" s="8">
        <f t="shared" si="4"/>
        <v>10183631.292400001</v>
      </c>
      <c r="E57" s="14">
        <v>8584397.4299999997</v>
      </c>
      <c r="F57" s="10">
        <f t="shared" si="5"/>
        <v>3.4222000000000002E-2</v>
      </c>
      <c r="G57" s="11">
        <f t="shared" si="6"/>
        <v>-1599233.8624000009</v>
      </c>
      <c r="H57" s="12">
        <f t="shared" si="7"/>
        <v>46</v>
      </c>
    </row>
    <row r="58" spans="1:8" x14ac:dyDescent="0.25">
      <c r="A58" s="5">
        <v>3200</v>
      </c>
      <c r="B58" s="6" t="s">
        <v>66</v>
      </c>
      <c r="C58" s="13">
        <v>12564773.15</v>
      </c>
      <c r="D58" s="8">
        <f t="shared" si="4"/>
        <v>652590.92599999998</v>
      </c>
      <c r="E58" s="14">
        <v>908708.26</v>
      </c>
      <c r="F58" s="10">
        <f t="shared" si="5"/>
        <v>7.2321999999999997E-2</v>
      </c>
      <c r="G58" s="11">
        <f t="shared" si="6"/>
        <v>256117.33400000003</v>
      </c>
      <c r="H58" s="12">
        <f t="shared" si="7"/>
        <v>144</v>
      </c>
    </row>
    <row r="59" spans="1:8" x14ac:dyDescent="0.25">
      <c r="A59" s="5">
        <v>3300</v>
      </c>
      <c r="B59" s="6" t="s">
        <v>67</v>
      </c>
      <c r="C59" s="13">
        <v>15136462.82</v>
      </c>
      <c r="D59" s="8">
        <f t="shared" si="4"/>
        <v>755458.51280000003</v>
      </c>
      <c r="E59" s="14">
        <v>752051.27</v>
      </c>
      <c r="F59" s="10">
        <f t="shared" si="5"/>
        <v>4.9685E-2</v>
      </c>
      <c r="G59" s="11">
        <f t="shared" si="6"/>
        <v>-3407.2428000000073</v>
      </c>
      <c r="H59" s="12">
        <f t="shared" si="7"/>
        <v>109</v>
      </c>
    </row>
    <row r="60" spans="1:8" x14ac:dyDescent="0.25">
      <c r="A60" s="5">
        <v>3400</v>
      </c>
      <c r="B60" s="6" t="s">
        <v>68</v>
      </c>
      <c r="C60" s="13">
        <v>67415233.900000006</v>
      </c>
      <c r="D60" s="8">
        <f t="shared" si="4"/>
        <v>2846609.3560000001</v>
      </c>
      <c r="E60" s="14">
        <v>1511307.31</v>
      </c>
      <c r="F60" s="10">
        <f t="shared" si="5"/>
        <v>2.2418E-2</v>
      </c>
      <c r="G60" s="11">
        <f t="shared" si="6"/>
        <v>-1335302.0460000001</v>
      </c>
      <c r="H60" s="12">
        <f t="shared" si="7"/>
        <v>12</v>
      </c>
    </row>
    <row r="61" spans="1:8" x14ac:dyDescent="0.25">
      <c r="A61" s="5">
        <v>3500</v>
      </c>
      <c r="B61" s="6" t="s">
        <v>70</v>
      </c>
      <c r="C61" s="13">
        <v>14093732.74</v>
      </c>
      <c r="D61" s="8">
        <f t="shared" si="4"/>
        <v>713749.30960000004</v>
      </c>
      <c r="E61" s="14">
        <v>676035.66</v>
      </c>
      <c r="F61" s="10">
        <f t="shared" si="5"/>
        <v>4.7967000000000003E-2</v>
      </c>
      <c r="G61" s="11">
        <f t="shared" si="6"/>
        <v>-37713.649600000004</v>
      </c>
      <c r="H61" s="12">
        <f t="shared" si="7"/>
        <v>105</v>
      </c>
    </row>
    <row r="62" spans="1:8" x14ac:dyDescent="0.25">
      <c r="A62" s="5">
        <v>420</v>
      </c>
      <c r="B62" s="6" t="s">
        <v>13</v>
      </c>
      <c r="C62" s="7">
        <v>18482368.690000001</v>
      </c>
      <c r="D62" s="8">
        <f t="shared" si="4"/>
        <v>889294.74760000012</v>
      </c>
      <c r="E62" s="9">
        <v>544967.89</v>
      </c>
      <c r="F62" s="10">
        <f t="shared" si="5"/>
        <v>2.9485999999999998E-2</v>
      </c>
      <c r="G62" s="11">
        <f t="shared" si="6"/>
        <v>-344326.8576000001</v>
      </c>
      <c r="H62" s="12">
        <f t="shared" si="7"/>
        <v>35</v>
      </c>
    </row>
    <row r="63" spans="1:8" x14ac:dyDescent="0.25">
      <c r="A63" s="5">
        <v>3600</v>
      </c>
      <c r="B63" s="6" t="s">
        <v>71</v>
      </c>
      <c r="C63" s="13">
        <v>25662510.760000002</v>
      </c>
      <c r="D63" s="8">
        <f t="shared" si="4"/>
        <v>1176500.4304</v>
      </c>
      <c r="E63" s="14">
        <v>717113.36</v>
      </c>
      <c r="F63" s="10">
        <f t="shared" si="5"/>
        <v>2.7944E-2</v>
      </c>
      <c r="G63" s="11">
        <f t="shared" si="6"/>
        <v>-459387.07039999997</v>
      </c>
      <c r="H63" s="12">
        <f t="shared" si="7"/>
        <v>28</v>
      </c>
    </row>
    <row r="64" spans="1:8" x14ac:dyDescent="0.25">
      <c r="A64" s="5">
        <v>3700</v>
      </c>
      <c r="B64" s="6" t="s">
        <v>73</v>
      </c>
      <c r="C64" s="13">
        <v>84429410</v>
      </c>
      <c r="D64" s="8">
        <f t="shared" si="4"/>
        <v>3527176.4</v>
      </c>
      <c r="E64" s="14">
        <v>1773133.8599999999</v>
      </c>
      <c r="F64" s="10">
        <f t="shared" si="5"/>
        <v>2.1000999999999999E-2</v>
      </c>
      <c r="G64" s="11">
        <f t="shared" si="6"/>
        <v>-1754042.54</v>
      </c>
      <c r="H64" s="12">
        <f t="shared" si="7"/>
        <v>8</v>
      </c>
    </row>
    <row r="65" spans="1:8" x14ac:dyDescent="0.25">
      <c r="A65" s="5">
        <v>3800</v>
      </c>
      <c r="B65" s="6" t="s">
        <v>75</v>
      </c>
      <c r="C65" s="13">
        <v>54742399.039999999</v>
      </c>
      <c r="D65" s="8">
        <f t="shared" si="4"/>
        <v>2339695.9616</v>
      </c>
      <c r="E65" s="14">
        <v>1445643.79</v>
      </c>
      <c r="F65" s="10">
        <f t="shared" si="5"/>
        <v>2.6408000000000001E-2</v>
      </c>
      <c r="G65" s="11">
        <f t="shared" si="6"/>
        <v>-894052.1716</v>
      </c>
      <c r="H65" s="12">
        <f t="shared" si="7"/>
        <v>23</v>
      </c>
    </row>
    <row r="66" spans="1:8" x14ac:dyDescent="0.25">
      <c r="A66" s="5">
        <v>3420</v>
      </c>
      <c r="B66" s="6" t="s">
        <v>69</v>
      </c>
      <c r="C66" s="13">
        <v>31577420.440000001</v>
      </c>
      <c r="D66" s="8">
        <f t="shared" ref="D66:D97" si="8">SUM(C66*0.04+150000)</f>
        <v>1413096.8176000002</v>
      </c>
      <c r="E66" s="14">
        <v>1198752.33</v>
      </c>
      <c r="F66" s="10">
        <f t="shared" ref="F66:F97" si="9">ROUND(E66/C66,6)</f>
        <v>3.7962000000000003E-2</v>
      </c>
      <c r="G66" s="11">
        <f t="shared" ref="G66:G97" si="10">SUM(E66-D66)</f>
        <v>-214344.48760000011</v>
      </c>
      <c r="H66" s="12">
        <f t="shared" ref="H66:H97" si="11">RANK(F66,$F$2:$F$148,1)</f>
        <v>64</v>
      </c>
    </row>
    <row r="67" spans="1:8" x14ac:dyDescent="0.25">
      <c r="A67" s="5">
        <v>3900</v>
      </c>
      <c r="B67" s="6" t="s">
        <v>77</v>
      </c>
      <c r="C67" s="13">
        <v>18835954.739999998</v>
      </c>
      <c r="D67" s="8">
        <f t="shared" si="8"/>
        <v>903438.18959999993</v>
      </c>
      <c r="E67" s="14">
        <v>907626.96000000008</v>
      </c>
      <c r="F67" s="10">
        <f t="shared" si="9"/>
        <v>4.8186E-2</v>
      </c>
      <c r="G67" s="11">
        <f t="shared" si="10"/>
        <v>4188.770400000154</v>
      </c>
      <c r="H67" s="12">
        <f t="shared" si="11"/>
        <v>106</v>
      </c>
    </row>
    <row r="68" spans="1:8" x14ac:dyDescent="0.25">
      <c r="A68" s="5">
        <v>4000</v>
      </c>
      <c r="B68" s="6" t="s">
        <v>78</v>
      </c>
      <c r="C68" s="13">
        <v>23841541.649999999</v>
      </c>
      <c r="D68" s="8">
        <f t="shared" si="8"/>
        <v>1103661.666</v>
      </c>
      <c r="E68" s="14">
        <v>1335717.93</v>
      </c>
      <c r="F68" s="10">
        <f t="shared" si="9"/>
        <v>5.6024999999999998E-2</v>
      </c>
      <c r="G68" s="11">
        <f t="shared" si="10"/>
        <v>232056.26399999997</v>
      </c>
      <c r="H68" s="12">
        <f t="shared" si="11"/>
        <v>124</v>
      </c>
    </row>
    <row r="69" spans="1:8" x14ac:dyDescent="0.25">
      <c r="A69" s="5">
        <v>4100</v>
      </c>
      <c r="B69" s="6" t="s">
        <v>79</v>
      </c>
      <c r="C69" s="13">
        <v>59407966.689999998</v>
      </c>
      <c r="D69" s="8">
        <f t="shared" si="8"/>
        <v>2526318.6675999998</v>
      </c>
      <c r="E69" s="14">
        <v>1618796.5299999998</v>
      </c>
      <c r="F69" s="10">
        <f t="shared" si="9"/>
        <v>2.7248999999999999E-2</v>
      </c>
      <c r="G69" s="11">
        <f t="shared" si="10"/>
        <v>-907522.13760000002</v>
      </c>
      <c r="H69" s="12">
        <f t="shared" si="11"/>
        <v>26</v>
      </c>
    </row>
    <row r="70" spans="1:8" x14ac:dyDescent="0.25">
      <c r="A70" s="5">
        <v>4200</v>
      </c>
      <c r="B70" s="6" t="s">
        <v>82</v>
      </c>
      <c r="C70" s="13">
        <v>21459402.390000001</v>
      </c>
      <c r="D70" s="8">
        <f t="shared" si="8"/>
        <v>1008376.0956</v>
      </c>
      <c r="E70" s="14">
        <v>1036039.74</v>
      </c>
      <c r="F70" s="10">
        <f t="shared" si="9"/>
        <v>4.8279000000000002E-2</v>
      </c>
      <c r="G70" s="11">
        <f t="shared" si="10"/>
        <v>27663.64439999999</v>
      </c>
      <c r="H70" s="12">
        <f t="shared" si="11"/>
        <v>107</v>
      </c>
    </row>
    <row r="71" spans="1:8" x14ac:dyDescent="0.25">
      <c r="A71" s="5">
        <v>7612</v>
      </c>
      <c r="B71" s="6" t="s">
        <v>144</v>
      </c>
      <c r="C71" s="13">
        <v>8942347.6699999999</v>
      </c>
      <c r="D71" s="8">
        <f t="shared" si="8"/>
        <v>507693.9068</v>
      </c>
      <c r="E71" s="14">
        <v>538909.76</v>
      </c>
      <c r="F71" s="10">
        <f t="shared" si="9"/>
        <v>6.0264999999999999E-2</v>
      </c>
      <c r="G71" s="11">
        <f t="shared" si="10"/>
        <v>31215.853200000012</v>
      </c>
      <c r="H71" s="12">
        <f t="shared" si="11"/>
        <v>128</v>
      </c>
    </row>
    <row r="72" spans="1:8" x14ac:dyDescent="0.25">
      <c r="A72" s="5">
        <v>4300</v>
      </c>
      <c r="B72" s="6" t="s">
        <v>84</v>
      </c>
      <c r="C72" s="13">
        <v>21821644.68</v>
      </c>
      <c r="D72" s="8">
        <f t="shared" si="8"/>
        <v>1022865.7872</v>
      </c>
      <c r="E72" s="14">
        <v>891916.9</v>
      </c>
      <c r="F72" s="10">
        <f t="shared" si="9"/>
        <v>4.0873E-2</v>
      </c>
      <c r="G72" s="11">
        <f t="shared" si="10"/>
        <v>-130948.8872</v>
      </c>
      <c r="H72" s="12">
        <f t="shared" si="11"/>
        <v>77</v>
      </c>
    </row>
    <row r="73" spans="1:8" x14ac:dyDescent="0.25">
      <c r="A73" s="5">
        <v>2422</v>
      </c>
      <c r="B73" s="6" t="s">
        <v>48</v>
      </c>
      <c r="C73" s="13">
        <v>26305058.690000001</v>
      </c>
      <c r="D73" s="8">
        <f t="shared" si="8"/>
        <v>1202202.3476</v>
      </c>
      <c r="E73" s="14">
        <v>877791.19000000006</v>
      </c>
      <c r="F73" s="10">
        <f t="shared" si="9"/>
        <v>3.3369999999999997E-2</v>
      </c>
      <c r="G73" s="11">
        <f t="shared" si="10"/>
        <v>-324411.15759999992</v>
      </c>
      <c r="H73" s="12">
        <f t="shared" si="11"/>
        <v>45</v>
      </c>
    </row>
    <row r="74" spans="1:8" x14ac:dyDescent="0.25">
      <c r="A74" s="5">
        <v>8020</v>
      </c>
      <c r="B74" s="6" t="s">
        <v>150</v>
      </c>
      <c r="C74" s="13">
        <v>26032304.600000001</v>
      </c>
      <c r="D74" s="8">
        <f t="shared" si="8"/>
        <v>1191292.1840000001</v>
      </c>
      <c r="E74" s="14">
        <v>766752.96</v>
      </c>
      <c r="F74" s="10">
        <f t="shared" si="9"/>
        <v>2.9454000000000001E-2</v>
      </c>
      <c r="G74" s="11">
        <f t="shared" si="10"/>
        <v>-424539.22400000016</v>
      </c>
      <c r="H74" s="12">
        <f t="shared" si="11"/>
        <v>34</v>
      </c>
    </row>
    <row r="75" spans="1:8" x14ac:dyDescent="0.25">
      <c r="A75" s="5">
        <v>4400</v>
      </c>
      <c r="B75" s="6" t="s">
        <v>86</v>
      </c>
      <c r="C75" s="13">
        <v>53913975.530000001</v>
      </c>
      <c r="D75" s="8">
        <f t="shared" si="8"/>
        <v>2306559.0212000003</v>
      </c>
      <c r="E75" s="14">
        <v>996656.19</v>
      </c>
      <c r="F75" s="10">
        <f t="shared" si="9"/>
        <v>1.8485999999999999E-2</v>
      </c>
      <c r="G75" s="11">
        <f t="shared" si="10"/>
        <v>-1309902.8312000004</v>
      </c>
      <c r="H75" s="12">
        <f t="shared" si="11"/>
        <v>7</v>
      </c>
    </row>
    <row r="76" spans="1:8" x14ac:dyDescent="0.25">
      <c r="A76" s="5">
        <v>3711</v>
      </c>
      <c r="B76" s="6" t="s">
        <v>74</v>
      </c>
      <c r="C76" s="13">
        <v>6640363.5300000003</v>
      </c>
      <c r="D76" s="8">
        <f t="shared" si="8"/>
        <v>415614.54120000004</v>
      </c>
      <c r="E76" s="14">
        <v>404228.52</v>
      </c>
      <c r="F76" s="10">
        <f t="shared" si="9"/>
        <v>6.0873999999999998E-2</v>
      </c>
      <c r="G76" s="11">
        <f t="shared" si="10"/>
        <v>-11386.021200000017</v>
      </c>
      <c r="H76" s="12">
        <f t="shared" si="11"/>
        <v>129</v>
      </c>
    </row>
    <row r="77" spans="1:8" x14ac:dyDescent="0.25">
      <c r="A77" s="5">
        <v>4500</v>
      </c>
      <c r="B77" s="6" t="s">
        <v>88</v>
      </c>
      <c r="C77" s="13">
        <v>128229118.61</v>
      </c>
      <c r="D77" s="8">
        <f t="shared" si="8"/>
        <v>5279164.7444000002</v>
      </c>
      <c r="E77" s="14">
        <v>2255415.25</v>
      </c>
      <c r="F77" s="10">
        <f t="shared" si="9"/>
        <v>1.7589E-2</v>
      </c>
      <c r="G77" s="11">
        <f t="shared" si="10"/>
        <v>-3023749.4944000002</v>
      </c>
      <c r="H77" s="12">
        <f t="shared" si="11"/>
        <v>6</v>
      </c>
    </row>
    <row r="78" spans="1:8" x14ac:dyDescent="0.25">
      <c r="A78" s="5">
        <v>4600</v>
      </c>
      <c r="B78" s="6" t="s">
        <v>90</v>
      </c>
      <c r="C78" s="13">
        <v>20642800.989999998</v>
      </c>
      <c r="D78" s="8">
        <f t="shared" si="8"/>
        <v>975712.0395999999</v>
      </c>
      <c r="E78" s="14">
        <v>868334.79</v>
      </c>
      <c r="F78" s="10">
        <f t="shared" si="9"/>
        <v>4.2064999999999998E-2</v>
      </c>
      <c r="G78" s="11">
        <f t="shared" si="10"/>
        <v>-107377.24959999986</v>
      </c>
      <c r="H78" s="12">
        <f t="shared" si="11"/>
        <v>82</v>
      </c>
    </row>
    <row r="79" spans="1:8" x14ac:dyDescent="0.25">
      <c r="A79" s="5">
        <v>4700</v>
      </c>
      <c r="B79" s="6" t="s">
        <v>92</v>
      </c>
      <c r="C79" s="13">
        <v>25868647.829999998</v>
      </c>
      <c r="D79" s="8">
        <f>SUM((C79*0.04)+150000)</f>
        <v>1184745.9131999998</v>
      </c>
      <c r="E79" s="14">
        <v>1058648.04</v>
      </c>
      <c r="F79" s="10">
        <f t="shared" si="9"/>
        <v>4.0924000000000002E-2</v>
      </c>
      <c r="G79" s="11">
        <f t="shared" si="10"/>
        <v>-126097.8731999998</v>
      </c>
      <c r="H79" s="12">
        <f t="shared" si="11"/>
        <v>78</v>
      </c>
    </row>
    <row r="80" spans="1:8" x14ac:dyDescent="0.25">
      <c r="A80" s="5">
        <v>5720</v>
      </c>
      <c r="B80" s="6" t="s">
        <v>115</v>
      </c>
      <c r="C80" s="13">
        <v>26437848.300000001</v>
      </c>
      <c r="D80" s="8">
        <f t="shared" ref="D80:D111" si="12">SUM(C80*0.04+150000)</f>
        <v>1207513.932</v>
      </c>
      <c r="E80" s="14">
        <v>1006442.56</v>
      </c>
      <c r="F80" s="10">
        <f t="shared" si="9"/>
        <v>3.8067999999999998E-2</v>
      </c>
      <c r="G80" s="11">
        <f t="shared" si="10"/>
        <v>-201071.37199999997</v>
      </c>
      <c r="H80" s="12">
        <f t="shared" si="11"/>
        <v>66</v>
      </c>
    </row>
    <row r="81" spans="1:8" x14ac:dyDescent="0.25">
      <c r="A81" s="5">
        <v>3820</v>
      </c>
      <c r="B81" s="6" t="s">
        <v>76</v>
      </c>
      <c r="C81" s="13">
        <v>54262745.140000001</v>
      </c>
      <c r="D81" s="8">
        <f t="shared" si="12"/>
        <v>2320509.8056000001</v>
      </c>
      <c r="E81" s="14">
        <v>1546075.2599999998</v>
      </c>
      <c r="F81" s="10">
        <f t="shared" si="9"/>
        <v>2.8492E-2</v>
      </c>
      <c r="G81" s="11">
        <f t="shared" si="10"/>
        <v>-774434.5456000003</v>
      </c>
      <c r="H81" s="12">
        <f t="shared" si="11"/>
        <v>30</v>
      </c>
    </row>
    <row r="82" spans="1:8" x14ac:dyDescent="0.25">
      <c r="A82" s="5">
        <v>2525</v>
      </c>
      <c r="B82" s="6" t="s">
        <v>54</v>
      </c>
      <c r="C82" s="13">
        <v>1833345.9</v>
      </c>
      <c r="D82" s="8">
        <f t="shared" si="12"/>
        <v>223333.83600000001</v>
      </c>
      <c r="E82" s="14">
        <v>0</v>
      </c>
      <c r="F82" s="10">
        <f t="shared" si="9"/>
        <v>0</v>
      </c>
      <c r="G82" s="11">
        <f t="shared" si="10"/>
        <v>-223333.83600000001</v>
      </c>
      <c r="H82" s="12">
        <f t="shared" si="11"/>
        <v>1</v>
      </c>
    </row>
    <row r="83" spans="1:8" x14ac:dyDescent="0.25">
      <c r="A83" s="5">
        <v>4800</v>
      </c>
      <c r="B83" s="6" t="s">
        <v>94</v>
      </c>
      <c r="C83" s="13">
        <v>19660594.91</v>
      </c>
      <c r="D83" s="8">
        <f t="shared" si="12"/>
        <v>936423.79639999999</v>
      </c>
      <c r="E83" s="14">
        <v>519541.11</v>
      </c>
      <c r="F83" s="10">
        <f t="shared" si="9"/>
        <v>2.6426000000000002E-2</v>
      </c>
      <c r="G83" s="11">
        <f t="shared" si="10"/>
        <v>-416882.68640000001</v>
      </c>
      <c r="H83" s="12">
        <f t="shared" si="11"/>
        <v>24</v>
      </c>
    </row>
    <row r="84" spans="1:8" x14ac:dyDescent="0.25">
      <c r="A84" s="5">
        <v>4900</v>
      </c>
      <c r="B84" s="6" t="s">
        <v>97</v>
      </c>
      <c r="C84" s="13">
        <v>4137873.13</v>
      </c>
      <c r="D84" s="8">
        <f t="shared" si="12"/>
        <v>315514.9252</v>
      </c>
      <c r="E84" s="14">
        <v>382179.13</v>
      </c>
      <c r="F84" s="10">
        <f t="shared" si="9"/>
        <v>9.2360999999999999E-2</v>
      </c>
      <c r="G84" s="11">
        <f t="shared" si="10"/>
        <v>66664.204800000007</v>
      </c>
      <c r="H84" s="12">
        <f t="shared" si="11"/>
        <v>147</v>
      </c>
    </row>
    <row r="85" spans="1:8" x14ac:dyDescent="0.25">
      <c r="A85" s="5">
        <v>3020</v>
      </c>
      <c r="B85" s="6" t="s">
        <v>61</v>
      </c>
      <c r="C85" s="13">
        <v>24017269.949999999</v>
      </c>
      <c r="D85" s="8">
        <f t="shared" si="12"/>
        <v>1110690.798</v>
      </c>
      <c r="E85" s="14">
        <v>1100221.1000000001</v>
      </c>
      <c r="F85" s="10">
        <f t="shared" si="9"/>
        <v>4.5809999999999997E-2</v>
      </c>
      <c r="G85" s="11">
        <f t="shared" si="10"/>
        <v>-10469.697999999858</v>
      </c>
      <c r="H85" s="12">
        <f t="shared" si="11"/>
        <v>97</v>
      </c>
    </row>
    <row r="86" spans="1:8" x14ac:dyDescent="0.25">
      <c r="A86" s="5">
        <v>130</v>
      </c>
      <c r="B86" s="6" t="s">
        <v>8</v>
      </c>
      <c r="C86" s="7">
        <v>39121326.93</v>
      </c>
      <c r="D86" s="8">
        <f t="shared" si="12"/>
        <v>1714853.0771999999</v>
      </c>
      <c r="E86" s="9">
        <v>1796424.04</v>
      </c>
      <c r="F86" s="10">
        <f t="shared" si="9"/>
        <v>4.5919000000000001E-2</v>
      </c>
      <c r="G86" s="11">
        <f t="shared" si="10"/>
        <v>81570.962800000096</v>
      </c>
      <c r="H86" s="12">
        <f t="shared" si="11"/>
        <v>98</v>
      </c>
    </row>
    <row r="87" spans="1:8" x14ac:dyDescent="0.25">
      <c r="A87" s="5">
        <v>5000</v>
      </c>
      <c r="B87" s="6" t="s">
        <v>99</v>
      </c>
      <c r="C87" s="13">
        <v>24836971.73</v>
      </c>
      <c r="D87" s="8">
        <f t="shared" si="12"/>
        <v>1143478.8692000001</v>
      </c>
      <c r="E87" s="14">
        <v>1234638.02</v>
      </c>
      <c r="F87" s="10">
        <f t="shared" si="9"/>
        <v>4.9709999999999997E-2</v>
      </c>
      <c r="G87" s="11">
        <f t="shared" si="10"/>
        <v>91159.150799999945</v>
      </c>
      <c r="H87" s="12">
        <f t="shared" si="11"/>
        <v>110</v>
      </c>
    </row>
    <row r="88" spans="1:8" x14ac:dyDescent="0.25">
      <c r="A88" s="5">
        <v>4111</v>
      </c>
      <c r="B88" s="6" t="s">
        <v>80</v>
      </c>
      <c r="C88" s="13">
        <v>10588644.210000001</v>
      </c>
      <c r="D88" s="8">
        <f t="shared" si="12"/>
        <v>573545.76840000006</v>
      </c>
      <c r="E88" s="14">
        <v>560152.67000000004</v>
      </c>
      <c r="F88" s="10">
        <f t="shared" si="9"/>
        <v>5.2900999999999997E-2</v>
      </c>
      <c r="G88" s="11">
        <f t="shared" si="10"/>
        <v>-13393.098400000017</v>
      </c>
      <c r="H88" s="12">
        <f t="shared" si="11"/>
        <v>117</v>
      </c>
    </row>
    <row r="89" spans="1:8" x14ac:dyDescent="0.25">
      <c r="A89" s="5">
        <v>7320</v>
      </c>
      <c r="B89" s="6" t="s">
        <v>140</v>
      </c>
      <c r="C89" s="13">
        <v>19452182.48</v>
      </c>
      <c r="D89" s="8">
        <f t="shared" si="12"/>
        <v>928087.29920000001</v>
      </c>
      <c r="E89" s="14">
        <v>618397.11</v>
      </c>
      <c r="F89" s="10">
        <f t="shared" si="9"/>
        <v>3.1791E-2</v>
      </c>
      <c r="G89" s="11">
        <f t="shared" si="10"/>
        <v>-309690.18920000002</v>
      </c>
      <c r="H89" s="12">
        <f t="shared" si="11"/>
        <v>39</v>
      </c>
    </row>
    <row r="90" spans="1:8" x14ac:dyDescent="0.25">
      <c r="A90" s="5">
        <v>5100</v>
      </c>
      <c r="B90" s="6" t="s">
        <v>101</v>
      </c>
      <c r="C90" s="13">
        <v>16372309.16</v>
      </c>
      <c r="D90" s="8">
        <f t="shared" si="12"/>
        <v>804892.36640000006</v>
      </c>
      <c r="E90" s="14">
        <v>644609.42999999993</v>
      </c>
      <c r="F90" s="10">
        <f t="shared" si="9"/>
        <v>3.9371999999999997E-2</v>
      </c>
      <c r="G90" s="11">
        <f t="shared" si="10"/>
        <v>-160282.93640000012</v>
      </c>
      <c r="H90" s="12">
        <f t="shared" si="11"/>
        <v>71</v>
      </c>
    </row>
    <row r="91" spans="1:8" x14ac:dyDescent="0.25">
      <c r="A91" s="5">
        <v>5130</v>
      </c>
      <c r="B91" s="6" t="s">
        <v>102</v>
      </c>
      <c r="C91" s="13">
        <v>9563675.7799999993</v>
      </c>
      <c r="D91" s="8">
        <f t="shared" si="12"/>
        <v>532547.03119999997</v>
      </c>
      <c r="E91" s="14">
        <v>758865.94</v>
      </c>
      <c r="F91" s="10">
        <f t="shared" si="9"/>
        <v>7.9349000000000003E-2</v>
      </c>
      <c r="G91" s="11">
        <f t="shared" si="10"/>
        <v>226318.90879999998</v>
      </c>
      <c r="H91" s="12">
        <f t="shared" si="11"/>
        <v>145</v>
      </c>
    </row>
    <row r="92" spans="1:8" x14ac:dyDescent="0.25">
      <c r="A92" s="5">
        <v>617</v>
      </c>
      <c r="B92" s="6" t="s">
        <v>16</v>
      </c>
      <c r="C92" s="7">
        <v>11383172.76</v>
      </c>
      <c r="D92" s="8">
        <f t="shared" si="12"/>
        <v>605326.91039999994</v>
      </c>
      <c r="E92" s="9">
        <v>713206.84000000008</v>
      </c>
      <c r="F92" s="10">
        <f t="shared" si="9"/>
        <v>6.2654000000000001E-2</v>
      </c>
      <c r="G92" s="11">
        <f t="shared" si="10"/>
        <v>107879.92960000015</v>
      </c>
      <c r="H92" s="12">
        <f t="shared" si="11"/>
        <v>133</v>
      </c>
    </row>
    <row r="93" spans="1:8" x14ac:dyDescent="0.25">
      <c r="A93" s="5">
        <v>5411</v>
      </c>
      <c r="B93" s="6" t="s">
        <v>106</v>
      </c>
      <c r="C93" s="13">
        <v>15242969.880000001</v>
      </c>
      <c r="D93" s="8">
        <f t="shared" si="12"/>
        <v>759718.79520000005</v>
      </c>
      <c r="E93" s="14">
        <v>810095.07</v>
      </c>
      <c r="F93" s="10">
        <f t="shared" si="9"/>
        <v>5.3144999999999998E-2</v>
      </c>
      <c r="G93" s="11">
        <f t="shared" si="10"/>
        <v>50376.274799999897</v>
      </c>
      <c r="H93" s="12">
        <f t="shared" si="11"/>
        <v>118</v>
      </c>
    </row>
    <row r="94" spans="1:8" x14ac:dyDescent="0.25">
      <c r="A94" s="5">
        <v>5711</v>
      </c>
      <c r="B94" s="6" t="s">
        <v>113</v>
      </c>
      <c r="C94" s="13">
        <v>19408968.059999999</v>
      </c>
      <c r="D94" s="8">
        <f t="shared" si="12"/>
        <v>926358.72239999997</v>
      </c>
      <c r="E94" s="14">
        <v>684549.12</v>
      </c>
      <c r="F94" s="10">
        <f t="shared" si="9"/>
        <v>3.5270000000000003E-2</v>
      </c>
      <c r="G94" s="11">
        <f t="shared" si="10"/>
        <v>-241809.60239999997</v>
      </c>
      <c r="H94" s="12">
        <f t="shared" si="11"/>
        <v>51</v>
      </c>
    </row>
    <row r="95" spans="1:8" x14ac:dyDescent="0.25">
      <c r="A95" s="5">
        <v>7011</v>
      </c>
      <c r="B95" s="6" t="s">
        <v>135</v>
      </c>
      <c r="C95" s="13">
        <v>11412600.42</v>
      </c>
      <c r="D95" s="8">
        <f t="shared" si="12"/>
        <v>606504.01679999998</v>
      </c>
      <c r="E95" s="14">
        <v>307477.86</v>
      </c>
      <c r="F95" s="10">
        <f t="shared" si="9"/>
        <v>2.6942000000000001E-2</v>
      </c>
      <c r="G95" s="11">
        <f t="shared" si="10"/>
        <v>-299026.1568</v>
      </c>
      <c r="H95" s="12">
        <f t="shared" si="11"/>
        <v>25</v>
      </c>
    </row>
    <row r="96" spans="1:8" x14ac:dyDescent="0.25">
      <c r="A96" s="5">
        <v>5200</v>
      </c>
      <c r="B96" s="6" t="s">
        <v>104</v>
      </c>
      <c r="C96" s="13">
        <v>17110952.760000002</v>
      </c>
      <c r="D96" s="8">
        <f t="shared" si="12"/>
        <v>834438.11040000012</v>
      </c>
      <c r="E96" s="14">
        <v>814824.63</v>
      </c>
      <c r="F96" s="10">
        <f t="shared" si="9"/>
        <v>4.7620000000000003E-2</v>
      </c>
      <c r="G96" s="11">
        <f t="shared" si="10"/>
        <v>-19613.480400000117</v>
      </c>
      <c r="H96" s="12">
        <f t="shared" si="11"/>
        <v>104</v>
      </c>
    </row>
    <row r="97" spans="1:8" x14ac:dyDescent="0.25">
      <c r="A97" s="5">
        <v>3021</v>
      </c>
      <c r="B97" s="6" t="s">
        <v>62</v>
      </c>
      <c r="C97" s="13">
        <v>47200282.399999999</v>
      </c>
      <c r="D97" s="8">
        <f t="shared" si="12"/>
        <v>2038011.2960000001</v>
      </c>
      <c r="E97" s="14">
        <v>1186535.5</v>
      </c>
      <c r="F97" s="10">
        <f t="shared" si="9"/>
        <v>2.5138000000000001E-2</v>
      </c>
      <c r="G97" s="11">
        <f t="shared" si="10"/>
        <v>-851475.79600000009</v>
      </c>
      <c r="H97" s="12">
        <f t="shared" si="11"/>
        <v>21</v>
      </c>
    </row>
    <row r="98" spans="1:8" x14ac:dyDescent="0.25">
      <c r="A98" s="5">
        <v>921</v>
      </c>
      <c r="B98" s="6" t="s">
        <v>22</v>
      </c>
      <c r="C98" s="13">
        <v>7194268.04</v>
      </c>
      <c r="D98" s="8">
        <f t="shared" si="12"/>
        <v>437770.72159999999</v>
      </c>
      <c r="E98" s="14">
        <v>429386.91</v>
      </c>
      <c r="F98" s="10">
        <f t="shared" ref="F98:F129" si="13">ROUND(E98/C98,6)</f>
        <v>5.9685000000000002E-2</v>
      </c>
      <c r="G98" s="11">
        <f t="shared" ref="G98:G129" si="14">SUM(E98-D98)</f>
        <v>-8383.8116000000155</v>
      </c>
      <c r="H98" s="12">
        <f t="shared" ref="H98:H129" si="15">RANK(F98,$F$2:$F$148,1)</f>
        <v>127</v>
      </c>
    </row>
    <row r="99" spans="1:8" x14ac:dyDescent="0.25">
      <c r="A99" s="5">
        <v>3620</v>
      </c>
      <c r="B99" s="6" t="s">
        <v>72</v>
      </c>
      <c r="C99" s="13">
        <v>41675343.32</v>
      </c>
      <c r="D99" s="8">
        <f t="shared" si="12"/>
        <v>1817013.7328000001</v>
      </c>
      <c r="E99" s="14">
        <v>1285245.7</v>
      </c>
      <c r="F99" s="10">
        <f t="shared" si="13"/>
        <v>3.0838999999999998E-2</v>
      </c>
      <c r="G99" s="11">
        <f t="shared" si="14"/>
        <v>-531768.03280000016</v>
      </c>
      <c r="H99" s="12">
        <f t="shared" si="15"/>
        <v>37</v>
      </c>
    </row>
    <row r="100" spans="1:8" x14ac:dyDescent="0.25">
      <c r="A100" s="5">
        <v>3022</v>
      </c>
      <c r="B100" s="6" t="s">
        <v>63</v>
      </c>
      <c r="C100" s="13">
        <v>91174975.890000001</v>
      </c>
      <c r="D100" s="8">
        <f t="shared" si="12"/>
        <v>3796999.0356000001</v>
      </c>
      <c r="E100" s="14">
        <v>1929964.8199999998</v>
      </c>
      <c r="F100" s="10">
        <f t="shared" si="13"/>
        <v>2.1167999999999999E-2</v>
      </c>
      <c r="G100" s="11">
        <f t="shared" si="14"/>
        <v>-1867034.2156000002</v>
      </c>
      <c r="H100" s="12">
        <f t="shared" si="15"/>
        <v>9</v>
      </c>
    </row>
    <row r="101" spans="1:8" x14ac:dyDescent="0.25">
      <c r="A101" s="5">
        <v>2423</v>
      </c>
      <c r="B101" s="6" t="s">
        <v>49</v>
      </c>
      <c r="C101" s="13">
        <v>20631710.949999999</v>
      </c>
      <c r="D101" s="8">
        <f t="shared" si="12"/>
        <v>975268.43799999997</v>
      </c>
      <c r="E101" s="14">
        <v>931949.49</v>
      </c>
      <c r="F101" s="10">
        <f t="shared" si="13"/>
        <v>4.5171000000000003E-2</v>
      </c>
      <c r="G101" s="11">
        <f t="shared" si="14"/>
        <v>-43318.947999999975</v>
      </c>
      <c r="H101" s="12">
        <f t="shared" si="15"/>
        <v>93</v>
      </c>
    </row>
    <row r="102" spans="1:8" x14ac:dyDescent="0.25">
      <c r="A102" s="5">
        <v>6120</v>
      </c>
      <c r="B102" s="6" t="s">
        <v>123</v>
      </c>
      <c r="C102" s="13">
        <v>35271173.640000001</v>
      </c>
      <c r="D102" s="8">
        <f t="shared" si="12"/>
        <v>1560846.9456</v>
      </c>
      <c r="E102" s="14">
        <v>1379853.45</v>
      </c>
      <c r="F102" s="10">
        <f t="shared" si="13"/>
        <v>3.9121000000000003E-2</v>
      </c>
      <c r="G102" s="11">
        <f t="shared" si="14"/>
        <v>-180993.49560000002</v>
      </c>
      <c r="H102" s="12">
        <f t="shared" si="15"/>
        <v>70</v>
      </c>
    </row>
    <row r="103" spans="1:8" x14ac:dyDescent="0.25">
      <c r="A103" s="5">
        <v>5500</v>
      </c>
      <c r="B103" s="6" t="s">
        <v>108</v>
      </c>
      <c r="C103" s="13">
        <v>24662979.539999999</v>
      </c>
      <c r="D103" s="8">
        <f t="shared" si="12"/>
        <v>1136519.1816</v>
      </c>
      <c r="E103" s="14">
        <v>915196.11</v>
      </c>
      <c r="F103" s="10">
        <f t="shared" si="13"/>
        <v>3.7108000000000002E-2</v>
      </c>
      <c r="G103" s="11">
        <f t="shared" si="14"/>
        <v>-221323.07160000002</v>
      </c>
      <c r="H103" s="12">
        <f t="shared" si="15"/>
        <v>58</v>
      </c>
    </row>
    <row r="104" spans="1:8" x14ac:dyDescent="0.25">
      <c r="A104" s="5">
        <v>5600</v>
      </c>
      <c r="B104" s="6" t="s">
        <v>111</v>
      </c>
      <c r="C104" s="13">
        <v>11824051.77</v>
      </c>
      <c r="D104" s="8">
        <f t="shared" si="12"/>
        <v>622962.07079999999</v>
      </c>
      <c r="E104" s="14">
        <v>487591.76</v>
      </c>
      <c r="F104" s="10">
        <f t="shared" si="13"/>
        <v>4.1237000000000003E-2</v>
      </c>
      <c r="G104" s="11">
        <f t="shared" si="14"/>
        <v>-135370.31079999998</v>
      </c>
      <c r="H104" s="12">
        <f t="shared" si="15"/>
        <v>79</v>
      </c>
    </row>
    <row r="105" spans="1:8" x14ac:dyDescent="0.25">
      <c r="A105" s="5">
        <v>1821</v>
      </c>
      <c r="B105" s="6" t="s">
        <v>38</v>
      </c>
      <c r="C105" s="13">
        <v>37199926.399999999</v>
      </c>
      <c r="D105" s="8">
        <f t="shared" si="12"/>
        <v>1637997.0559999999</v>
      </c>
      <c r="E105" s="14">
        <v>1216662.31</v>
      </c>
      <c r="F105" s="10">
        <f t="shared" si="13"/>
        <v>3.2705999999999999E-2</v>
      </c>
      <c r="G105" s="11">
        <f t="shared" si="14"/>
        <v>-421334.74599999981</v>
      </c>
      <c r="H105" s="12">
        <f t="shared" si="15"/>
        <v>43</v>
      </c>
    </row>
    <row r="106" spans="1:8" x14ac:dyDescent="0.25">
      <c r="A106" s="5">
        <v>5020</v>
      </c>
      <c r="B106" s="6" t="s">
        <v>100</v>
      </c>
      <c r="C106" s="13">
        <v>9258197.1600000001</v>
      </c>
      <c r="D106" s="8">
        <f t="shared" si="12"/>
        <v>520327.88640000002</v>
      </c>
      <c r="E106" s="14">
        <v>483618.32999999996</v>
      </c>
      <c r="F106" s="10">
        <f t="shared" si="13"/>
        <v>5.2236999999999999E-2</v>
      </c>
      <c r="G106" s="11">
        <f t="shared" si="14"/>
        <v>-36709.55640000006</v>
      </c>
      <c r="H106" s="12">
        <f t="shared" si="15"/>
        <v>114</v>
      </c>
    </row>
    <row r="107" spans="1:8" x14ac:dyDescent="0.25">
      <c r="A107" s="5">
        <v>5520</v>
      </c>
      <c r="B107" s="6" t="s">
        <v>109</v>
      </c>
      <c r="C107" s="13">
        <v>35504759.780000001</v>
      </c>
      <c r="D107" s="8">
        <f t="shared" si="12"/>
        <v>1570190.3912000002</v>
      </c>
      <c r="E107" s="14">
        <v>1330345.32</v>
      </c>
      <c r="F107" s="10">
        <f t="shared" si="13"/>
        <v>3.7469000000000002E-2</v>
      </c>
      <c r="G107" s="11">
        <f t="shared" si="14"/>
        <v>-239845.07120000012</v>
      </c>
      <c r="H107" s="12">
        <f t="shared" si="15"/>
        <v>62</v>
      </c>
    </row>
    <row r="108" spans="1:8" x14ac:dyDescent="0.25">
      <c r="A108" s="5">
        <v>5820</v>
      </c>
      <c r="B108" s="6" t="s">
        <v>117</v>
      </c>
      <c r="C108" s="13">
        <v>19281726.190000001</v>
      </c>
      <c r="D108" s="8">
        <f t="shared" si="12"/>
        <v>921269.04760000005</v>
      </c>
      <c r="E108" s="14">
        <v>573370.64</v>
      </c>
      <c r="F108" s="10">
        <f t="shared" si="13"/>
        <v>2.9735999999999999E-2</v>
      </c>
      <c r="G108" s="11">
        <f t="shared" si="14"/>
        <v>-347898.40760000004</v>
      </c>
      <c r="H108" s="12">
        <f t="shared" si="15"/>
        <v>36</v>
      </c>
    </row>
    <row r="109" spans="1:8" x14ac:dyDescent="0.25">
      <c r="A109" s="5">
        <v>5800</v>
      </c>
      <c r="B109" s="6" t="s">
        <v>116</v>
      </c>
      <c r="C109" s="13">
        <v>27123964.449999999</v>
      </c>
      <c r="D109" s="8">
        <f t="shared" si="12"/>
        <v>1234958.578</v>
      </c>
      <c r="E109" s="14">
        <v>701105.62</v>
      </c>
      <c r="F109" s="10">
        <f t="shared" si="13"/>
        <v>2.5847999999999999E-2</v>
      </c>
      <c r="G109" s="11">
        <f t="shared" si="14"/>
        <v>-533852.95799999998</v>
      </c>
      <c r="H109" s="12">
        <f t="shared" si="15"/>
        <v>22</v>
      </c>
    </row>
    <row r="110" spans="1:8" x14ac:dyDescent="0.25">
      <c r="A110" s="5">
        <v>5530</v>
      </c>
      <c r="B110" s="6" t="s">
        <v>110</v>
      </c>
      <c r="C110" s="13">
        <v>17856190.239999998</v>
      </c>
      <c r="D110" s="8">
        <f t="shared" si="12"/>
        <v>864247.60959999997</v>
      </c>
      <c r="E110" s="14">
        <v>766965.64999999991</v>
      </c>
      <c r="F110" s="10">
        <f t="shared" si="13"/>
        <v>4.2951999999999997E-2</v>
      </c>
      <c r="G110" s="11">
        <f t="shared" si="14"/>
        <v>-97281.95960000006</v>
      </c>
      <c r="H110" s="12">
        <f t="shared" si="15"/>
        <v>86</v>
      </c>
    </row>
    <row r="111" spans="1:8" x14ac:dyDescent="0.25">
      <c r="A111" s="5">
        <v>5900</v>
      </c>
      <c r="B111" s="6" t="s">
        <v>118</v>
      </c>
      <c r="C111" s="13">
        <v>21610581.530000001</v>
      </c>
      <c r="D111" s="8">
        <f t="shared" si="12"/>
        <v>1014423.2612000001</v>
      </c>
      <c r="E111" s="14">
        <v>616963.43999999994</v>
      </c>
      <c r="F111" s="10">
        <f t="shared" si="13"/>
        <v>2.8549000000000001E-2</v>
      </c>
      <c r="G111" s="11">
        <f t="shared" si="14"/>
        <v>-397459.82120000012</v>
      </c>
      <c r="H111" s="12">
        <f t="shared" si="15"/>
        <v>31</v>
      </c>
    </row>
    <row r="112" spans="1:8" x14ac:dyDescent="0.25">
      <c r="A112" s="5">
        <v>1212</v>
      </c>
      <c r="B112" s="6" t="s">
        <v>26</v>
      </c>
      <c r="C112" s="13">
        <v>16768441.869999999</v>
      </c>
      <c r="D112" s="8">
        <f t="shared" ref="D112:D143" si="16">SUM(C112*0.04+150000)</f>
        <v>820737.67480000004</v>
      </c>
      <c r="E112" s="14">
        <v>575884.63</v>
      </c>
      <c r="F112" s="10">
        <f t="shared" si="13"/>
        <v>3.4342999999999999E-2</v>
      </c>
      <c r="G112" s="11">
        <f t="shared" si="14"/>
        <v>-244853.04480000003</v>
      </c>
      <c r="H112" s="12">
        <f t="shared" si="15"/>
        <v>47</v>
      </c>
    </row>
    <row r="113" spans="1:8" x14ac:dyDescent="0.25">
      <c r="A113" s="5">
        <v>6000</v>
      </c>
      <c r="B113" s="6" t="s">
        <v>121</v>
      </c>
      <c r="C113" s="13">
        <v>12417384.310000001</v>
      </c>
      <c r="D113" s="8">
        <f t="shared" si="16"/>
        <v>646695.37239999999</v>
      </c>
      <c r="E113" s="14">
        <v>764570.17999999993</v>
      </c>
      <c r="F113" s="10">
        <f t="shared" si="13"/>
        <v>6.1573000000000003E-2</v>
      </c>
      <c r="G113" s="11">
        <f t="shared" si="14"/>
        <v>117874.80759999994</v>
      </c>
      <c r="H113" s="12">
        <f t="shared" si="15"/>
        <v>131</v>
      </c>
    </row>
    <row r="114" spans="1:8" x14ac:dyDescent="0.25">
      <c r="A114" s="5">
        <v>6100</v>
      </c>
      <c r="B114" s="6" t="s">
        <v>122</v>
      </c>
      <c r="C114" s="13">
        <v>168129755.61000001</v>
      </c>
      <c r="D114" s="8">
        <f t="shared" si="16"/>
        <v>6875190.2244000006</v>
      </c>
      <c r="E114" s="14">
        <v>2905973.83</v>
      </c>
      <c r="F114" s="10">
        <f t="shared" si="13"/>
        <v>1.7284000000000001E-2</v>
      </c>
      <c r="G114" s="11">
        <f t="shared" si="14"/>
        <v>-3969216.3944000006</v>
      </c>
      <c r="H114" s="12">
        <f t="shared" si="15"/>
        <v>5</v>
      </c>
    </row>
    <row r="115" spans="1:8" x14ac:dyDescent="0.25">
      <c r="A115" s="5">
        <v>2515</v>
      </c>
      <c r="B115" s="6" t="s">
        <v>51</v>
      </c>
      <c r="C115" s="13">
        <v>2649682.5</v>
      </c>
      <c r="D115" s="8">
        <f t="shared" si="16"/>
        <v>255987.3</v>
      </c>
      <c r="E115" s="14">
        <v>26986.75</v>
      </c>
      <c r="F115" s="10">
        <f t="shared" si="13"/>
        <v>1.0185E-2</v>
      </c>
      <c r="G115" s="11">
        <f t="shared" si="14"/>
        <v>-229000.55</v>
      </c>
      <c r="H115" s="12">
        <f t="shared" si="15"/>
        <v>3</v>
      </c>
    </row>
    <row r="116" spans="1:8" x14ac:dyDescent="0.25">
      <c r="A116" s="5">
        <v>5620</v>
      </c>
      <c r="B116" s="6" t="s">
        <v>112</v>
      </c>
      <c r="C116" s="13">
        <v>5905105</v>
      </c>
      <c r="D116" s="8">
        <f t="shared" si="16"/>
        <v>386204.2</v>
      </c>
      <c r="E116" s="14">
        <v>322835.13</v>
      </c>
      <c r="F116" s="10">
        <f t="shared" si="13"/>
        <v>5.4670999999999997E-2</v>
      </c>
      <c r="G116" s="11">
        <f t="shared" si="14"/>
        <v>-63369.070000000007</v>
      </c>
      <c r="H116" s="12">
        <f t="shared" si="15"/>
        <v>121</v>
      </c>
    </row>
    <row r="117" spans="1:8" x14ac:dyDescent="0.25">
      <c r="A117" s="5">
        <v>6200</v>
      </c>
      <c r="B117" s="6" t="s">
        <v>124</v>
      </c>
      <c r="C117" s="13">
        <v>32968442.989999998</v>
      </c>
      <c r="D117" s="8">
        <f t="shared" si="16"/>
        <v>1468737.7196</v>
      </c>
      <c r="E117" s="14">
        <v>1141072.1499999999</v>
      </c>
      <c r="F117" s="10">
        <f t="shared" si="13"/>
        <v>3.4611000000000003E-2</v>
      </c>
      <c r="G117" s="11">
        <f t="shared" si="14"/>
        <v>-327665.56960000005</v>
      </c>
      <c r="H117" s="12">
        <f t="shared" si="15"/>
        <v>48</v>
      </c>
    </row>
    <row r="118" spans="1:8" x14ac:dyDescent="0.25">
      <c r="A118" s="5">
        <v>6920</v>
      </c>
      <c r="B118" s="6" t="s">
        <v>134</v>
      </c>
      <c r="C118" s="13">
        <v>14573212.77</v>
      </c>
      <c r="D118" s="8">
        <f t="shared" si="16"/>
        <v>732928.51080000005</v>
      </c>
      <c r="E118" s="14">
        <v>738120.56</v>
      </c>
      <c r="F118" s="10">
        <f t="shared" si="13"/>
        <v>5.0649E-2</v>
      </c>
      <c r="G118" s="11">
        <f t="shared" si="14"/>
        <v>5192.0492000000086</v>
      </c>
      <c r="H118" s="12">
        <f t="shared" si="15"/>
        <v>112</v>
      </c>
    </row>
    <row r="119" spans="1:8" x14ac:dyDescent="0.25">
      <c r="A119" s="5">
        <v>6400</v>
      </c>
      <c r="B119" s="6" t="s">
        <v>127</v>
      </c>
      <c r="C119" s="13">
        <v>32685199.079999998</v>
      </c>
      <c r="D119" s="8">
        <f t="shared" si="16"/>
        <v>1457407.9631999999</v>
      </c>
      <c r="E119" s="14">
        <v>1241268.6499999999</v>
      </c>
      <c r="F119" s="10">
        <f t="shared" si="13"/>
        <v>3.7976000000000003E-2</v>
      </c>
      <c r="G119" s="11">
        <f t="shared" si="14"/>
        <v>-216139.31319999998</v>
      </c>
      <c r="H119" s="12">
        <f t="shared" si="15"/>
        <v>65</v>
      </c>
    </row>
    <row r="120" spans="1:8" x14ac:dyDescent="0.25">
      <c r="A120" s="5">
        <v>2535</v>
      </c>
      <c r="B120" s="6" t="s">
        <v>55</v>
      </c>
      <c r="C120" s="13">
        <v>1680877.37</v>
      </c>
      <c r="D120" s="8">
        <f t="shared" si="16"/>
        <v>217235.09480000002</v>
      </c>
      <c r="E120" s="14">
        <v>13279.47</v>
      </c>
      <c r="F120" s="10">
        <f t="shared" si="13"/>
        <v>7.9000000000000008E-3</v>
      </c>
      <c r="G120" s="11">
        <f t="shared" si="14"/>
        <v>-203955.62480000002</v>
      </c>
      <c r="H120" s="12">
        <f t="shared" si="15"/>
        <v>2</v>
      </c>
    </row>
    <row r="121" spans="1:8" x14ac:dyDescent="0.25">
      <c r="A121" s="5">
        <v>6500</v>
      </c>
      <c r="B121" s="6" t="s">
        <v>128</v>
      </c>
      <c r="C121" s="13">
        <v>23120626.260000002</v>
      </c>
      <c r="D121" s="8">
        <f t="shared" si="16"/>
        <v>1074825.0504000001</v>
      </c>
      <c r="E121" s="14">
        <v>819385.32000000007</v>
      </c>
      <c r="F121" s="10">
        <f t="shared" si="13"/>
        <v>3.5439999999999999E-2</v>
      </c>
      <c r="G121" s="11">
        <f t="shared" si="14"/>
        <v>-255439.7304</v>
      </c>
      <c r="H121" s="12">
        <f t="shared" si="15"/>
        <v>52</v>
      </c>
    </row>
    <row r="122" spans="1:8" x14ac:dyDescent="0.25">
      <c r="A122" s="5">
        <v>6312</v>
      </c>
      <c r="B122" s="6" t="s">
        <v>126</v>
      </c>
      <c r="C122" s="13">
        <v>9658687.4900000002</v>
      </c>
      <c r="D122" s="8">
        <f t="shared" si="16"/>
        <v>536347.49959999998</v>
      </c>
      <c r="E122" s="14">
        <v>589067.72</v>
      </c>
      <c r="F122" s="10">
        <f t="shared" si="13"/>
        <v>6.0988000000000001E-2</v>
      </c>
      <c r="G122" s="11">
        <f t="shared" si="14"/>
        <v>52720.220399999991</v>
      </c>
      <c r="H122" s="12">
        <f t="shared" si="15"/>
        <v>130</v>
      </c>
    </row>
    <row r="123" spans="1:8" x14ac:dyDescent="0.25">
      <c r="A123" s="5">
        <v>5412</v>
      </c>
      <c r="B123" s="6" t="s">
        <v>107</v>
      </c>
      <c r="C123" s="13">
        <v>41209429.700000003</v>
      </c>
      <c r="D123" s="8">
        <f t="shared" si="16"/>
        <v>1798377.1880000001</v>
      </c>
      <c r="E123" s="14">
        <v>1005395.65</v>
      </c>
      <c r="F123" s="10">
        <f t="shared" si="13"/>
        <v>2.4396999999999999E-2</v>
      </c>
      <c r="G123" s="11">
        <f t="shared" si="14"/>
        <v>-792981.53800000006</v>
      </c>
      <c r="H123" s="12">
        <f t="shared" si="15"/>
        <v>15</v>
      </c>
    </row>
    <row r="124" spans="1:8" x14ac:dyDescent="0.25">
      <c r="A124" s="5">
        <v>5712</v>
      </c>
      <c r="B124" s="6" t="s">
        <v>114</v>
      </c>
      <c r="C124" s="13">
        <v>15618999.789999999</v>
      </c>
      <c r="D124" s="8">
        <f t="shared" si="16"/>
        <v>774759.99159999995</v>
      </c>
      <c r="E124" s="14">
        <v>795837.07000000007</v>
      </c>
      <c r="F124" s="10">
        <f t="shared" si="13"/>
        <v>5.0952999999999998E-2</v>
      </c>
      <c r="G124" s="11">
        <f t="shared" si="14"/>
        <v>21077.078400000115</v>
      </c>
      <c r="H124" s="12">
        <f t="shared" si="15"/>
        <v>113</v>
      </c>
    </row>
    <row r="125" spans="1:8" x14ac:dyDescent="0.25">
      <c r="A125" s="5">
        <v>7012</v>
      </c>
      <c r="B125" s="6" t="s">
        <v>136</v>
      </c>
      <c r="C125" s="13">
        <v>24303818.890000001</v>
      </c>
      <c r="D125" s="8">
        <f t="shared" si="16"/>
        <v>1122152.7556</v>
      </c>
      <c r="E125" s="14">
        <v>783149.22</v>
      </c>
      <c r="F125" s="10">
        <f t="shared" si="13"/>
        <v>3.2223000000000002E-2</v>
      </c>
      <c r="G125" s="11">
        <f t="shared" si="14"/>
        <v>-339003.53560000006</v>
      </c>
      <c r="H125" s="12">
        <f t="shared" si="15"/>
        <v>40</v>
      </c>
    </row>
    <row r="126" spans="1:8" x14ac:dyDescent="0.25">
      <c r="A126" s="5">
        <v>5321</v>
      </c>
      <c r="B126" s="6" t="s">
        <v>105</v>
      </c>
      <c r="C126" s="13">
        <v>50937389.57</v>
      </c>
      <c r="D126" s="8">
        <f t="shared" si="16"/>
        <v>2187495.5828</v>
      </c>
      <c r="E126" s="14">
        <v>1459854.55</v>
      </c>
      <c r="F126" s="10">
        <f t="shared" si="13"/>
        <v>2.8660000000000001E-2</v>
      </c>
      <c r="G126" s="11">
        <f t="shared" si="14"/>
        <v>-727641.03279999993</v>
      </c>
      <c r="H126" s="12">
        <f t="shared" si="15"/>
        <v>32</v>
      </c>
    </row>
    <row r="127" spans="1:8" x14ac:dyDescent="0.25">
      <c r="A127" s="5">
        <v>6600</v>
      </c>
      <c r="B127" s="6" t="s">
        <v>129</v>
      </c>
      <c r="C127" s="13">
        <v>21957923.039999999</v>
      </c>
      <c r="D127" s="8">
        <f t="shared" si="16"/>
        <v>1028316.9216</v>
      </c>
      <c r="E127" s="14">
        <v>815258.73</v>
      </c>
      <c r="F127" s="10">
        <f t="shared" si="13"/>
        <v>3.7128000000000001E-2</v>
      </c>
      <c r="G127" s="11">
        <f t="shared" si="14"/>
        <v>-213058.19160000002</v>
      </c>
      <c r="H127" s="12">
        <f t="shared" si="15"/>
        <v>60</v>
      </c>
    </row>
    <row r="128" spans="1:8" x14ac:dyDescent="0.25">
      <c r="A128" s="5">
        <v>6711</v>
      </c>
      <c r="B128" s="6" t="s">
        <v>130</v>
      </c>
      <c r="C128" s="13">
        <v>39918837.43</v>
      </c>
      <c r="D128" s="8">
        <f t="shared" si="16"/>
        <v>1746753.4972000001</v>
      </c>
      <c r="E128" s="14">
        <v>1647729.23</v>
      </c>
      <c r="F128" s="10">
        <f t="shared" si="13"/>
        <v>4.1277000000000001E-2</v>
      </c>
      <c r="G128" s="11">
        <f t="shared" si="14"/>
        <v>-99024.267200000118</v>
      </c>
      <c r="H128" s="12">
        <f t="shared" si="15"/>
        <v>80</v>
      </c>
    </row>
    <row r="129" spans="1:8" x14ac:dyDescent="0.25">
      <c r="A129" s="5">
        <v>6900</v>
      </c>
      <c r="B129" s="6" t="s">
        <v>133</v>
      </c>
      <c r="C129" s="13">
        <v>21270806.699999999</v>
      </c>
      <c r="D129" s="8">
        <f t="shared" si="16"/>
        <v>1000832.268</v>
      </c>
      <c r="E129" s="14">
        <v>757534.42999999993</v>
      </c>
      <c r="F129" s="10">
        <f t="shared" si="13"/>
        <v>3.5614E-2</v>
      </c>
      <c r="G129" s="11">
        <f t="shared" si="14"/>
        <v>-243297.83800000011</v>
      </c>
      <c r="H129" s="12">
        <f t="shared" si="15"/>
        <v>54</v>
      </c>
    </row>
    <row r="130" spans="1:8" x14ac:dyDescent="0.25">
      <c r="A130" s="5">
        <v>7100</v>
      </c>
      <c r="B130" s="6" t="s">
        <v>137</v>
      </c>
      <c r="C130" s="13">
        <v>29465432.059999999</v>
      </c>
      <c r="D130" s="8">
        <f t="shared" si="16"/>
        <v>1328617.2823999999</v>
      </c>
      <c r="E130" s="14">
        <v>651704.88</v>
      </c>
      <c r="F130" s="10">
        <f t="shared" ref="F130:F161" si="17">ROUND(E130/C130,6)</f>
        <v>2.2117999999999999E-2</v>
      </c>
      <c r="G130" s="11">
        <f t="shared" ref="G130:G148" si="18">SUM(E130-D130)</f>
        <v>-676912.4023999999</v>
      </c>
      <c r="H130" s="12">
        <f t="shared" ref="H130:H148" si="19">RANK(F130,$F$2:$F$148,1)</f>
        <v>10</v>
      </c>
    </row>
    <row r="131" spans="1:8" x14ac:dyDescent="0.25">
      <c r="A131" s="5">
        <v>7200</v>
      </c>
      <c r="B131" s="6" t="s">
        <v>138</v>
      </c>
      <c r="C131" s="13">
        <v>23953300.649999999</v>
      </c>
      <c r="D131" s="8">
        <f t="shared" si="16"/>
        <v>1108132.0260000001</v>
      </c>
      <c r="E131" s="14">
        <v>900640.88</v>
      </c>
      <c r="F131" s="10">
        <f t="shared" si="17"/>
        <v>3.7600000000000001E-2</v>
      </c>
      <c r="G131" s="11">
        <f t="shared" si="18"/>
        <v>-207491.14600000007</v>
      </c>
      <c r="H131" s="12">
        <f t="shared" si="19"/>
        <v>63</v>
      </c>
    </row>
    <row r="132" spans="1:8" x14ac:dyDescent="0.25">
      <c r="A132" s="5">
        <v>4120</v>
      </c>
      <c r="B132" s="6" t="s">
        <v>81</v>
      </c>
      <c r="C132" s="13">
        <v>76859094.709999993</v>
      </c>
      <c r="D132" s="8">
        <f t="shared" si="16"/>
        <v>3224363.7884</v>
      </c>
      <c r="E132" s="14">
        <v>2223916.83</v>
      </c>
      <c r="F132" s="10">
        <f t="shared" si="17"/>
        <v>2.8934999999999999E-2</v>
      </c>
      <c r="G132" s="11">
        <f t="shared" si="18"/>
        <v>-1000446.9583999999</v>
      </c>
      <c r="H132" s="12">
        <f t="shared" si="19"/>
        <v>33</v>
      </c>
    </row>
    <row r="133" spans="1:8" x14ac:dyDescent="0.25">
      <c r="A133" s="5">
        <v>7300</v>
      </c>
      <c r="B133" s="6" t="s">
        <v>139</v>
      </c>
      <c r="C133" s="13">
        <v>22971102.309999999</v>
      </c>
      <c r="D133" s="8">
        <f t="shared" si="16"/>
        <v>1068844.0924</v>
      </c>
      <c r="E133" s="14">
        <v>913677.04</v>
      </c>
      <c r="F133" s="10">
        <f t="shared" si="17"/>
        <v>3.9774999999999998E-2</v>
      </c>
      <c r="G133" s="11">
        <f t="shared" si="18"/>
        <v>-155167.05239999993</v>
      </c>
      <c r="H133" s="12">
        <f t="shared" si="19"/>
        <v>74</v>
      </c>
    </row>
    <row r="134" spans="1:8" x14ac:dyDescent="0.25">
      <c r="A134" s="5">
        <v>5131</v>
      </c>
      <c r="B134" s="6" t="s">
        <v>103</v>
      </c>
      <c r="C134" s="13">
        <v>8094731.4400000004</v>
      </c>
      <c r="D134" s="8">
        <f t="shared" si="16"/>
        <v>473789.25760000001</v>
      </c>
      <c r="E134" s="14">
        <v>446254.95999999996</v>
      </c>
      <c r="F134" s="10">
        <f t="shared" si="17"/>
        <v>5.5128999999999997E-2</v>
      </c>
      <c r="G134" s="11">
        <f t="shared" si="18"/>
        <v>-27534.297600000049</v>
      </c>
      <c r="H134" s="12">
        <f t="shared" si="19"/>
        <v>123</v>
      </c>
    </row>
    <row r="135" spans="1:8" x14ac:dyDescent="0.25">
      <c r="A135" s="5">
        <v>7500</v>
      </c>
      <c r="B135" s="6" t="s">
        <v>142</v>
      </c>
      <c r="C135" s="13">
        <v>77581205.560000002</v>
      </c>
      <c r="D135" s="8">
        <f t="shared" si="16"/>
        <v>3253248.2224000003</v>
      </c>
      <c r="E135" s="14">
        <v>1846058.32</v>
      </c>
      <c r="F135" s="10">
        <f t="shared" si="17"/>
        <v>2.3795E-2</v>
      </c>
      <c r="G135" s="11">
        <f t="shared" si="18"/>
        <v>-1407189.9024000003</v>
      </c>
      <c r="H135" s="12">
        <f t="shared" si="19"/>
        <v>13</v>
      </c>
    </row>
    <row r="136" spans="1:8" x14ac:dyDescent="0.25">
      <c r="A136" s="5">
        <v>7400</v>
      </c>
      <c r="B136" s="6" t="s">
        <v>141</v>
      </c>
      <c r="C136" s="13">
        <v>17359688.640000001</v>
      </c>
      <c r="D136" s="8">
        <f t="shared" si="16"/>
        <v>844387.54560000007</v>
      </c>
      <c r="E136" s="14">
        <v>718944.78</v>
      </c>
      <c r="F136" s="10">
        <f t="shared" si="17"/>
        <v>4.1415E-2</v>
      </c>
      <c r="G136" s="11">
        <f t="shared" si="18"/>
        <v>-125442.76560000004</v>
      </c>
      <c r="H136" s="12">
        <f t="shared" si="19"/>
        <v>81</v>
      </c>
    </row>
    <row r="137" spans="1:8" x14ac:dyDescent="0.25">
      <c r="A137" s="5">
        <v>8113</v>
      </c>
      <c r="B137" s="6" t="s">
        <v>152</v>
      </c>
      <c r="C137" s="13">
        <v>9452901.6500000004</v>
      </c>
      <c r="D137" s="8">
        <f t="shared" si="16"/>
        <v>528116.06600000011</v>
      </c>
      <c r="E137" s="14">
        <v>677007.75</v>
      </c>
      <c r="F137" s="10">
        <f t="shared" si="17"/>
        <v>7.1619000000000002E-2</v>
      </c>
      <c r="G137" s="11">
        <f t="shared" si="18"/>
        <v>148891.68399999989</v>
      </c>
      <c r="H137" s="12">
        <f t="shared" si="19"/>
        <v>143</v>
      </c>
    </row>
    <row r="138" spans="1:8" x14ac:dyDescent="0.25">
      <c r="A138" s="5">
        <v>7700</v>
      </c>
      <c r="B138" s="6" t="s">
        <v>147</v>
      </c>
      <c r="C138" s="13">
        <v>33884284.100000001</v>
      </c>
      <c r="D138" s="8">
        <f t="shared" si="16"/>
        <v>1505371.3640000001</v>
      </c>
      <c r="E138" s="14">
        <v>1335390.1200000001</v>
      </c>
      <c r="F138" s="10">
        <f t="shared" si="17"/>
        <v>3.9410000000000001E-2</v>
      </c>
      <c r="G138" s="11">
        <f t="shared" si="18"/>
        <v>-169981.24399999995</v>
      </c>
      <c r="H138" s="12">
        <f t="shared" si="19"/>
        <v>72</v>
      </c>
    </row>
    <row r="139" spans="1:8" x14ac:dyDescent="0.25">
      <c r="A139" s="5">
        <v>7800</v>
      </c>
      <c r="B139" s="6" t="s">
        <v>148</v>
      </c>
      <c r="C139" s="13">
        <v>15557331.109999999</v>
      </c>
      <c r="D139" s="8">
        <f t="shared" si="16"/>
        <v>772293.24439999997</v>
      </c>
      <c r="E139" s="14">
        <v>579829.1</v>
      </c>
      <c r="F139" s="10">
        <f t="shared" si="17"/>
        <v>3.7269999999999998E-2</v>
      </c>
      <c r="G139" s="11">
        <f t="shared" si="18"/>
        <v>-192464.14439999999</v>
      </c>
      <c r="H139" s="12">
        <f t="shared" si="19"/>
        <v>61</v>
      </c>
    </row>
    <row r="140" spans="1:8" x14ac:dyDescent="0.25">
      <c r="A140" s="5">
        <v>618</v>
      </c>
      <c r="B140" s="6" t="s">
        <v>17</v>
      </c>
      <c r="C140" s="7">
        <v>15371753.869999999</v>
      </c>
      <c r="D140" s="8">
        <f t="shared" si="16"/>
        <v>764870.15480000002</v>
      </c>
      <c r="E140" s="9">
        <v>995905.24</v>
      </c>
      <c r="F140" s="10">
        <f t="shared" si="17"/>
        <v>6.4787999999999998E-2</v>
      </c>
      <c r="G140" s="11">
        <f t="shared" si="18"/>
        <v>231035.08519999997</v>
      </c>
      <c r="H140" s="12">
        <f t="shared" si="19"/>
        <v>136</v>
      </c>
    </row>
    <row r="141" spans="1:8" x14ac:dyDescent="0.25">
      <c r="A141" s="5">
        <v>3112</v>
      </c>
      <c r="B141" s="6" t="s">
        <v>65</v>
      </c>
      <c r="C141" s="13">
        <v>13452578.189999999</v>
      </c>
      <c r="D141" s="8">
        <f t="shared" si="16"/>
        <v>688103.12760000001</v>
      </c>
      <c r="E141" s="14">
        <v>590927.12</v>
      </c>
      <c r="F141" s="10">
        <f t="shared" si="17"/>
        <v>4.3927000000000001E-2</v>
      </c>
      <c r="G141" s="11">
        <f t="shared" si="18"/>
        <v>-97176.007600000012</v>
      </c>
      <c r="H141" s="12">
        <f t="shared" si="19"/>
        <v>90</v>
      </c>
    </row>
    <row r="142" spans="1:8" x14ac:dyDescent="0.25">
      <c r="A142" s="5">
        <v>1321</v>
      </c>
      <c r="B142" s="6" t="s">
        <v>27</v>
      </c>
      <c r="C142" s="13">
        <v>32184786.57</v>
      </c>
      <c r="D142" s="8">
        <f t="shared" si="16"/>
        <v>1437391.4628000001</v>
      </c>
      <c r="E142" s="14">
        <v>1062763.42</v>
      </c>
      <c r="F142" s="10">
        <f t="shared" si="17"/>
        <v>3.3021000000000002E-2</v>
      </c>
      <c r="G142" s="11">
        <f t="shared" si="18"/>
        <v>-374628.04280000017</v>
      </c>
      <c r="H142" s="12">
        <f t="shared" si="19"/>
        <v>44</v>
      </c>
    </row>
    <row r="143" spans="1:8" x14ac:dyDescent="0.25">
      <c r="A143" s="5">
        <v>6812</v>
      </c>
      <c r="B143" s="6" t="s">
        <v>132</v>
      </c>
      <c r="C143" s="13">
        <v>8944348.5999999996</v>
      </c>
      <c r="D143" s="8">
        <f t="shared" si="16"/>
        <v>507773.94400000002</v>
      </c>
      <c r="E143" s="14">
        <v>627113.53</v>
      </c>
      <c r="F143" s="10">
        <f t="shared" si="17"/>
        <v>7.0112999999999995E-2</v>
      </c>
      <c r="G143" s="11">
        <f t="shared" si="18"/>
        <v>119339.58600000001</v>
      </c>
      <c r="H143" s="12">
        <f t="shared" si="19"/>
        <v>141</v>
      </c>
    </row>
    <row r="144" spans="1:8" x14ac:dyDescent="0.25">
      <c r="A144" s="5">
        <v>7613</v>
      </c>
      <c r="B144" s="6" t="s">
        <v>145</v>
      </c>
      <c r="C144" s="13">
        <v>17888214.629999999</v>
      </c>
      <c r="D144" s="8">
        <f t="shared" ref="D144:D175" si="20">SUM(C144*0.04+150000)</f>
        <v>865528.58519999997</v>
      </c>
      <c r="E144" s="14">
        <v>761146.53</v>
      </c>
      <c r="F144" s="10">
        <f t="shared" si="17"/>
        <v>4.2549999999999998E-2</v>
      </c>
      <c r="G144" s="11">
        <f t="shared" si="18"/>
        <v>-104382.05519999994</v>
      </c>
      <c r="H144" s="12">
        <f t="shared" si="19"/>
        <v>84</v>
      </c>
    </row>
    <row r="145" spans="1:8" x14ac:dyDescent="0.25">
      <c r="A145" s="5">
        <v>7900</v>
      </c>
      <c r="B145" s="6" t="s">
        <v>149</v>
      </c>
      <c r="C145" s="13">
        <v>11453369.130000001</v>
      </c>
      <c r="D145" s="8">
        <f t="shared" si="20"/>
        <v>608134.76520000002</v>
      </c>
      <c r="E145" s="14">
        <v>622673.36</v>
      </c>
      <c r="F145" s="10">
        <f t="shared" si="17"/>
        <v>5.4365999999999998E-2</v>
      </c>
      <c r="G145" s="11">
        <f t="shared" si="18"/>
        <v>14538.594799999963</v>
      </c>
      <c r="H145" s="12">
        <f t="shared" si="19"/>
        <v>120</v>
      </c>
    </row>
    <row r="146" spans="1:8" x14ac:dyDescent="0.25">
      <c r="A146" s="5">
        <v>4920</v>
      </c>
      <c r="B146" s="6" t="s">
        <v>98</v>
      </c>
      <c r="C146" s="13">
        <v>10195054.07</v>
      </c>
      <c r="D146" s="8">
        <f t="shared" si="20"/>
        <v>557802.16280000005</v>
      </c>
      <c r="E146" s="14">
        <v>651665.75</v>
      </c>
      <c r="F146" s="10">
        <f t="shared" si="17"/>
        <v>6.3920000000000005E-2</v>
      </c>
      <c r="G146" s="11">
        <f t="shared" si="18"/>
        <v>93863.587199999951</v>
      </c>
      <c r="H146" s="12">
        <f t="shared" si="19"/>
        <v>135</v>
      </c>
    </row>
    <row r="147" spans="1:8" x14ac:dyDescent="0.25">
      <c r="A147" s="5">
        <v>8220</v>
      </c>
      <c r="B147" s="6" t="s">
        <v>154</v>
      </c>
      <c r="C147" s="13">
        <v>18013150.289999999</v>
      </c>
      <c r="D147" s="8">
        <f t="shared" si="20"/>
        <v>870526.01159999997</v>
      </c>
      <c r="E147" s="14">
        <v>724745.34</v>
      </c>
      <c r="F147" s="10">
        <f t="shared" si="17"/>
        <v>4.0233999999999999E-2</v>
      </c>
      <c r="G147" s="11">
        <f t="shared" si="18"/>
        <v>-145780.6716</v>
      </c>
      <c r="H147" s="12">
        <f t="shared" si="19"/>
        <v>75</v>
      </c>
    </row>
    <row r="148" spans="1:8" x14ac:dyDescent="0.25">
      <c r="A148" s="5">
        <v>8200</v>
      </c>
      <c r="B148" s="6" t="s">
        <v>153</v>
      </c>
      <c r="C148" s="13">
        <v>15807136.609999999</v>
      </c>
      <c r="D148" s="8">
        <f t="shared" si="20"/>
        <v>782285.46439999994</v>
      </c>
      <c r="E148" s="14">
        <v>1095918.5999999999</v>
      </c>
      <c r="F148" s="10">
        <f t="shared" si="17"/>
        <v>6.9331000000000004E-2</v>
      </c>
      <c r="G148" s="11">
        <f t="shared" si="18"/>
        <v>313633.13559999992</v>
      </c>
      <c r="H148" s="12">
        <f t="shared" si="19"/>
        <v>140</v>
      </c>
    </row>
    <row r="149" spans="1:8" x14ac:dyDescent="0.25">
      <c r="A149" s="5"/>
      <c r="B149" s="15" t="s">
        <v>155</v>
      </c>
      <c r="C149" s="16">
        <f>SUM(C2:C148)</f>
        <v>4365077197.5999985</v>
      </c>
      <c r="D149" s="16">
        <f>SUM(D2:D148)</f>
        <v>196653087.90400013</v>
      </c>
      <c r="E149" s="16">
        <f>SUM(E2:E148)</f>
        <v>150332521.30000001</v>
      </c>
      <c r="F149" s="17">
        <f>ROUND(E149/C149,4)</f>
        <v>3.44E-2</v>
      </c>
      <c r="G149" s="18"/>
      <c r="H149" s="6"/>
    </row>
    <row r="151" spans="1:8" x14ac:dyDescent="0.25">
      <c r="A151" s="23"/>
      <c r="B151" s="19"/>
    </row>
  </sheetData>
  <sortState ref="A2:H148">
    <sortCondition ref="B2:B148"/>
  </sortState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Na'Son White</cp:lastModifiedBy>
  <cp:lastPrinted>2017-11-06T22:43:07Z</cp:lastPrinted>
  <dcterms:created xsi:type="dcterms:W3CDTF">2017-11-06T21:46:34Z</dcterms:created>
  <dcterms:modified xsi:type="dcterms:W3CDTF">2017-11-06T22:43:11Z</dcterms:modified>
</cp:coreProperties>
</file>