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20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Sheet1!$3:$7</definedName>
  </definedNames>
  <calcPr calcId="145621"/>
</workbook>
</file>

<file path=xl/calcChain.xml><?xml version="1.0" encoding="utf-8"?>
<calcChain xmlns="http://schemas.openxmlformats.org/spreadsheetml/2006/main">
  <c r="G160" i="1" l="1"/>
  <c r="F160" i="1"/>
  <c r="H160" i="1" s="1"/>
  <c r="E160" i="1"/>
  <c r="D160" i="1"/>
  <c r="C160" i="1"/>
  <c r="J158" i="1"/>
  <c r="K158" i="1" s="1"/>
  <c r="I158" i="1"/>
  <c r="H158" i="1"/>
  <c r="L158" i="1" s="1"/>
  <c r="M158" i="1" s="1"/>
  <c r="N158" i="1" s="1"/>
  <c r="E158" i="1"/>
  <c r="J157" i="1"/>
  <c r="K157" i="1" s="1"/>
  <c r="I157" i="1"/>
  <c r="H157" i="1"/>
  <c r="L157" i="1" s="1"/>
  <c r="M157" i="1" s="1"/>
  <c r="N157" i="1" s="1"/>
  <c r="E157" i="1"/>
  <c r="J156" i="1"/>
  <c r="K156" i="1" s="1"/>
  <c r="I156" i="1"/>
  <c r="H156" i="1"/>
  <c r="L156" i="1" s="1"/>
  <c r="M156" i="1" s="1"/>
  <c r="N156" i="1" s="1"/>
  <c r="E156" i="1"/>
  <c r="J155" i="1"/>
  <c r="K155" i="1" s="1"/>
  <c r="I155" i="1"/>
  <c r="H155" i="1"/>
  <c r="L155" i="1" s="1"/>
  <c r="M155" i="1" s="1"/>
  <c r="N155" i="1" s="1"/>
  <c r="E155" i="1"/>
  <c r="J154" i="1"/>
  <c r="K154" i="1" s="1"/>
  <c r="I154" i="1"/>
  <c r="H154" i="1"/>
  <c r="L154" i="1" s="1"/>
  <c r="M154" i="1" s="1"/>
  <c r="N154" i="1" s="1"/>
  <c r="E154" i="1"/>
  <c r="J153" i="1"/>
  <c r="K153" i="1" s="1"/>
  <c r="I153" i="1"/>
  <c r="H153" i="1"/>
  <c r="L153" i="1" s="1"/>
  <c r="M153" i="1" s="1"/>
  <c r="N153" i="1" s="1"/>
  <c r="E153" i="1"/>
  <c r="J152" i="1"/>
  <c r="K152" i="1" s="1"/>
  <c r="I152" i="1"/>
  <c r="H152" i="1"/>
  <c r="L152" i="1" s="1"/>
  <c r="M152" i="1" s="1"/>
  <c r="N152" i="1" s="1"/>
  <c r="E152" i="1"/>
  <c r="J151" i="1"/>
  <c r="K151" i="1" s="1"/>
  <c r="I151" i="1"/>
  <c r="H151" i="1"/>
  <c r="L151" i="1" s="1"/>
  <c r="M151" i="1" s="1"/>
  <c r="N151" i="1" s="1"/>
  <c r="E151" i="1"/>
  <c r="J150" i="1"/>
  <c r="K150" i="1" s="1"/>
  <c r="I150" i="1"/>
  <c r="H150" i="1"/>
  <c r="L150" i="1" s="1"/>
  <c r="M150" i="1" s="1"/>
  <c r="N150" i="1" s="1"/>
  <c r="E150" i="1"/>
  <c r="J149" i="1"/>
  <c r="K149" i="1" s="1"/>
  <c r="I149" i="1"/>
  <c r="H149" i="1"/>
  <c r="L149" i="1" s="1"/>
  <c r="M149" i="1" s="1"/>
  <c r="N149" i="1" s="1"/>
  <c r="E149" i="1"/>
  <c r="J148" i="1"/>
  <c r="K148" i="1" s="1"/>
  <c r="I148" i="1"/>
  <c r="H148" i="1"/>
  <c r="L148" i="1" s="1"/>
  <c r="M148" i="1" s="1"/>
  <c r="N148" i="1" s="1"/>
  <c r="E148" i="1"/>
  <c r="J147" i="1"/>
  <c r="K147" i="1" s="1"/>
  <c r="I147" i="1"/>
  <c r="H147" i="1"/>
  <c r="L147" i="1" s="1"/>
  <c r="M147" i="1" s="1"/>
  <c r="N147" i="1" s="1"/>
  <c r="E147" i="1"/>
  <c r="J146" i="1"/>
  <c r="K146" i="1" s="1"/>
  <c r="I146" i="1"/>
  <c r="H146" i="1"/>
  <c r="L146" i="1" s="1"/>
  <c r="M146" i="1" s="1"/>
  <c r="N146" i="1" s="1"/>
  <c r="E146" i="1"/>
  <c r="J145" i="1"/>
  <c r="K145" i="1" s="1"/>
  <c r="I145" i="1"/>
  <c r="H145" i="1"/>
  <c r="L145" i="1" s="1"/>
  <c r="M145" i="1" s="1"/>
  <c r="N145" i="1" s="1"/>
  <c r="E145" i="1"/>
  <c r="J144" i="1"/>
  <c r="K144" i="1" s="1"/>
  <c r="I144" i="1"/>
  <c r="H144" i="1"/>
  <c r="L144" i="1" s="1"/>
  <c r="M144" i="1" s="1"/>
  <c r="N144" i="1" s="1"/>
  <c r="E144" i="1"/>
  <c r="J143" i="1"/>
  <c r="K143" i="1" s="1"/>
  <c r="I143" i="1"/>
  <c r="H143" i="1"/>
  <c r="L143" i="1" s="1"/>
  <c r="M143" i="1" s="1"/>
  <c r="N143" i="1" s="1"/>
  <c r="E143" i="1"/>
  <c r="J142" i="1"/>
  <c r="K142" i="1" s="1"/>
  <c r="I142" i="1"/>
  <c r="H142" i="1"/>
  <c r="L142" i="1" s="1"/>
  <c r="M142" i="1" s="1"/>
  <c r="N142" i="1" s="1"/>
  <c r="E142" i="1"/>
  <c r="J141" i="1"/>
  <c r="K141" i="1" s="1"/>
  <c r="I141" i="1"/>
  <c r="H141" i="1"/>
  <c r="L141" i="1" s="1"/>
  <c r="M141" i="1" s="1"/>
  <c r="N141" i="1" s="1"/>
  <c r="E141" i="1"/>
  <c r="J140" i="1"/>
  <c r="K140" i="1" s="1"/>
  <c r="I140" i="1"/>
  <c r="H140" i="1"/>
  <c r="L140" i="1" s="1"/>
  <c r="M140" i="1" s="1"/>
  <c r="N140" i="1" s="1"/>
  <c r="E140" i="1"/>
  <c r="J139" i="1"/>
  <c r="K139" i="1" s="1"/>
  <c r="I139" i="1"/>
  <c r="H139" i="1"/>
  <c r="L139" i="1" s="1"/>
  <c r="M139" i="1" s="1"/>
  <c r="N139" i="1" s="1"/>
  <c r="E139" i="1"/>
  <c r="J138" i="1"/>
  <c r="K138" i="1" s="1"/>
  <c r="I138" i="1"/>
  <c r="H138" i="1"/>
  <c r="L138" i="1" s="1"/>
  <c r="M138" i="1" s="1"/>
  <c r="N138" i="1" s="1"/>
  <c r="E138" i="1"/>
  <c r="J137" i="1"/>
  <c r="K137" i="1" s="1"/>
  <c r="I137" i="1"/>
  <c r="H137" i="1"/>
  <c r="L137" i="1" s="1"/>
  <c r="M137" i="1" s="1"/>
  <c r="N137" i="1" s="1"/>
  <c r="E137" i="1"/>
  <c r="J136" i="1"/>
  <c r="K136" i="1" s="1"/>
  <c r="I136" i="1"/>
  <c r="H136" i="1"/>
  <c r="L136" i="1" s="1"/>
  <c r="M136" i="1" s="1"/>
  <c r="N136" i="1" s="1"/>
  <c r="E136" i="1"/>
  <c r="J135" i="1"/>
  <c r="K135" i="1" s="1"/>
  <c r="I135" i="1"/>
  <c r="H135" i="1"/>
  <c r="L135" i="1" s="1"/>
  <c r="M135" i="1" s="1"/>
  <c r="N135" i="1" s="1"/>
  <c r="E135" i="1"/>
  <c r="J134" i="1"/>
  <c r="K134" i="1" s="1"/>
  <c r="I134" i="1"/>
  <c r="H134" i="1"/>
  <c r="L134" i="1" s="1"/>
  <c r="M134" i="1" s="1"/>
  <c r="N134" i="1" s="1"/>
  <c r="E134" i="1"/>
  <c r="J133" i="1"/>
  <c r="K133" i="1" s="1"/>
  <c r="I133" i="1"/>
  <c r="H133" i="1"/>
  <c r="L133" i="1" s="1"/>
  <c r="M133" i="1" s="1"/>
  <c r="N133" i="1" s="1"/>
  <c r="E133" i="1"/>
  <c r="J132" i="1"/>
  <c r="K132" i="1" s="1"/>
  <c r="I132" i="1"/>
  <c r="H132" i="1"/>
  <c r="L132" i="1" s="1"/>
  <c r="M132" i="1" s="1"/>
  <c r="N132" i="1" s="1"/>
  <c r="E132" i="1"/>
  <c r="J131" i="1"/>
  <c r="K131" i="1" s="1"/>
  <c r="I131" i="1"/>
  <c r="H131" i="1"/>
  <c r="L131" i="1" s="1"/>
  <c r="M131" i="1" s="1"/>
  <c r="N131" i="1" s="1"/>
  <c r="E131" i="1"/>
  <c r="J130" i="1"/>
  <c r="K130" i="1" s="1"/>
  <c r="I130" i="1"/>
  <c r="H130" i="1"/>
  <c r="L130" i="1" s="1"/>
  <c r="M130" i="1" s="1"/>
  <c r="N130" i="1" s="1"/>
  <c r="E130" i="1"/>
  <c r="J129" i="1"/>
  <c r="K129" i="1" s="1"/>
  <c r="I129" i="1"/>
  <c r="H129" i="1"/>
  <c r="L129" i="1" s="1"/>
  <c r="M129" i="1" s="1"/>
  <c r="N129" i="1" s="1"/>
  <c r="E129" i="1"/>
  <c r="J128" i="1"/>
  <c r="K128" i="1" s="1"/>
  <c r="I128" i="1"/>
  <c r="H128" i="1"/>
  <c r="L128" i="1" s="1"/>
  <c r="M128" i="1" s="1"/>
  <c r="N128" i="1" s="1"/>
  <c r="E128" i="1"/>
  <c r="J127" i="1"/>
  <c r="K127" i="1" s="1"/>
  <c r="I127" i="1"/>
  <c r="H127" i="1"/>
  <c r="L127" i="1" s="1"/>
  <c r="M127" i="1" s="1"/>
  <c r="N127" i="1" s="1"/>
  <c r="E127" i="1"/>
  <c r="J126" i="1"/>
  <c r="K126" i="1" s="1"/>
  <c r="I126" i="1"/>
  <c r="H126" i="1"/>
  <c r="L126" i="1" s="1"/>
  <c r="M126" i="1" s="1"/>
  <c r="N126" i="1" s="1"/>
  <c r="E126" i="1"/>
  <c r="J125" i="1"/>
  <c r="K125" i="1" s="1"/>
  <c r="I125" i="1"/>
  <c r="H125" i="1"/>
  <c r="L125" i="1" s="1"/>
  <c r="M125" i="1" s="1"/>
  <c r="N125" i="1" s="1"/>
  <c r="E125" i="1"/>
  <c r="J124" i="1"/>
  <c r="K124" i="1" s="1"/>
  <c r="I124" i="1"/>
  <c r="H124" i="1"/>
  <c r="L124" i="1" s="1"/>
  <c r="M124" i="1" s="1"/>
  <c r="N124" i="1" s="1"/>
  <c r="E124" i="1"/>
  <c r="J123" i="1"/>
  <c r="K123" i="1" s="1"/>
  <c r="I123" i="1"/>
  <c r="H123" i="1"/>
  <c r="L123" i="1" s="1"/>
  <c r="M123" i="1" s="1"/>
  <c r="N123" i="1" s="1"/>
  <c r="E123" i="1"/>
  <c r="J122" i="1"/>
  <c r="K122" i="1" s="1"/>
  <c r="I122" i="1"/>
  <c r="H122" i="1"/>
  <c r="L122" i="1" s="1"/>
  <c r="M122" i="1" s="1"/>
  <c r="N122" i="1" s="1"/>
  <c r="E122" i="1"/>
  <c r="J121" i="1"/>
  <c r="K121" i="1" s="1"/>
  <c r="I121" i="1"/>
  <c r="H121" i="1"/>
  <c r="L121" i="1" s="1"/>
  <c r="M121" i="1" s="1"/>
  <c r="N121" i="1" s="1"/>
  <c r="E121" i="1"/>
  <c r="J120" i="1"/>
  <c r="K120" i="1" s="1"/>
  <c r="I120" i="1"/>
  <c r="H120" i="1"/>
  <c r="L120" i="1" s="1"/>
  <c r="M120" i="1" s="1"/>
  <c r="N120" i="1" s="1"/>
  <c r="E120" i="1"/>
  <c r="J119" i="1"/>
  <c r="K119" i="1" s="1"/>
  <c r="I119" i="1"/>
  <c r="H119" i="1"/>
  <c r="L119" i="1" s="1"/>
  <c r="M119" i="1" s="1"/>
  <c r="N119" i="1" s="1"/>
  <c r="E119" i="1"/>
  <c r="J118" i="1"/>
  <c r="K118" i="1" s="1"/>
  <c r="I118" i="1"/>
  <c r="H118" i="1"/>
  <c r="L118" i="1" s="1"/>
  <c r="M118" i="1" s="1"/>
  <c r="N118" i="1" s="1"/>
  <c r="E118" i="1"/>
  <c r="J117" i="1"/>
  <c r="K117" i="1" s="1"/>
  <c r="I117" i="1"/>
  <c r="H117" i="1"/>
  <c r="L117" i="1" s="1"/>
  <c r="M117" i="1" s="1"/>
  <c r="N117" i="1" s="1"/>
  <c r="E117" i="1"/>
  <c r="J116" i="1"/>
  <c r="K116" i="1" s="1"/>
  <c r="I116" i="1"/>
  <c r="H116" i="1"/>
  <c r="L116" i="1" s="1"/>
  <c r="M116" i="1" s="1"/>
  <c r="N116" i="1" s="1"/>
  <c r="E116" i="1"/>
  <c r="I115" i="1"/>
  <c r="J115" i="1" s="1"/>
  <c r="K115" i="1" s="1"/>
  <c r="H115" i="1"/>
  <c r="L115" i="1" s="1"/>
  <c r="M115" i="1" s="1"/>
  <c r="N115" i="1" s="1"/>
  <c r="E115" i="1"/>
  <c r="I114" i="1"/>
  <c r="J114" i="1" s="1"/>
  <c r="K114" i="1" s="1"/>
  <c r="H114" i="1"/>
  <c r="L114" i="1" s="1"/>
  <c r="M114" i="1" s="1"/>
  <c r="N114" i="1" s="1"/>
  <c r="E114" i="1"/>
  <c r="I113" i="1"/>
  <c r="J113" i="1" s="1"/>
  <c r="K113" i="1" s="1"/>
  <c r="H113" i="1"/>
  <c r="L113" i="1" s="1"/>
  <c r="M113" i="1" s="1"/>
  <c r="N113" i="1" s="1"/>
  <c r="E113" i="1"/>
  <c r="I112" i="1"/>
  <c r="J112" i="1" s="1"/>
  <c r="K112" i="1" s="1"/>
  <c r="H112" i="1"/>
  <c r="L112" i="1" s="1"/>
  <c r="M112" i="1" s="1"/>
  <c r="N112" i="1" s="1"/>
  <c r="E112" i="1"/>
  <c r="I111" i="1"/>
  <c r="J111" i="1" s="1"/>
  <c r="K111" i="1" s="1"/>
  <c r="H111" i="1"/>
  <c r="L111" i="1" s="1"/>
  <c r="M111" i="1" s="1"/>
  <c r="N111" i="1" s="1"/>
  <c r="E111" i="1"/>
  <c r="I110" i="1"/>
  <c r="J110" i="1" s="1"/>
  <c r="K110" i="1" s="1"/>
  <c r="H110" i="1"/>
  <c r="L110" i="1" s="1"/>
  <c r="M110" i="1" s="1"/>
  <c r="N110" i="1" s="1"/>
  <c r="E110" i="1"/>
  <c r="I109" i="1"/>
  <c r="J109" i="1" s="1"/>
  <c r="K109" i="1" s="1"/>
  <c r="H109" i="1"/>
  <c r="L109" i="1" s="1"/>
  <c r="M109" i="1" s="1"/>
  <c r="N109" i="1" s="1"/>
  <c r="E109" i="1"/>
  <c r="I108" i="1"/>
  <c r="J108" i="1" s="1"/>
  <c r="K108" i="1" s="1"/>
  <c r="H108" i="1"/>
  <c r="L108" i="1" s="1"/>
  <c r="M108" i="1" s="1"/>
  <c r="N108" i="1" s="1"/>
  <c r="E108" i="1"/>
  <c r="I107" i="1"/>
  <c r="J107" i="1" s="1"/>
  <c r="K107" i="1" s="1"/>
  <c r="H107" i="1"/>
  <c r="L107" i="1" s="1"/>
  <c r="M107" i="1" s="1"/>
  <c r="N107" i="1" s="1"/>
  <c r="E107" i="1"/>
  <c r="I106" i="1"/>
  <c r="J106" i="1" s="1"/>
  <c r="K106" i="1" s="1"/>
  <c r="H106" i="1"/>
  <c r="L106" i="1" s="1"/>
  <c r="M106" i="1" s="1"/>
  <c r="N106" i="1" s="1"/>
  <c r="E106" i="1"/>
  <c r="I105" i="1"/>
  <c r="J105" i="1" s="1"/>
  <c r="K105" i="1" s="1"/>
  <c r="H105" i="1"/>
  <c r="L105" i="1" s="1"/>
  <c r="M105" i="1" s="1"/>
  <c r="N105" i="1" s="1"/>
  <c r="E105" i="1"/>
  <c r="I104" i="1"/>
  <c r="J104" i="1" s="1"/>
  <c r="K104" i="1" s="1"/>
  <c r="H104" i="1"/>
  <c r="L104" i="1" s="1"/>
  <c r="M104" i="1" s="1"/>
  <c r="N104" i="1" s="1"/>
  <c r="E104" i="1"/>
  <c r="L103" i="1"/>
  <c r="M103" i="1" s="1"/>
  <c r="N103" i="1" s="1"/>
  <c r="I103" i="1"/>
  <c r="J103" i="1" s="1"/>
  <c r="K103" i="1" s="1"/>
  <c r="H103" i="1"/>
  <c r="E103" i="1"/>
  <c r="M102" i="1"/>
  <c r="N102" i="1" s="1"/>
  <c r="L102" i="1"/>
  <c r="I102" i="1"/>
  <c r="J102" i="1" s="1"/>
  <c r="K102" i="1" s="1"/>
  <c r="H102" i="1"/>
  <c r="E102" i="1"/>
  <c r="I101" i="1"/>
  <c r="J101" i="1" s="1"/>
  <c r="K101" i="1" s="1"/>
  <c r="H101" i="1"/>
  <c r="L101" i="1" s="1"/>
  <c r="M101" i="1" s="1"/>
  <c r="N101" i="1" s="1"/>
  <c r="E101" i="1"/>
  <c r="I100" i="1"/>
  <c r="J100" i="1" s="1"/>
  <c r="K100" i="1" s="1"/>
  <c r="H100" i="1"/>
  <c r="L100" i="1" s="1"/>
  <c r="M100" i="1" s="1"/>
  <c r="N100" i="1" s="1"/>
  <c r="E100" i="1"/>
  <c r="L99" i="1"/>
  <c r="M99" i="1" s="1"/>
  <c r="N99" i="1" s="1"/>
  <c r="I99" i="1"/>
  <c r="J99" i="1" s="1"/>
  <c r="K99" i="1" s="1"/>
  <c r="H99" i="1"/>
  <c r="E99" i="1"/>
  <c r="M98" i="1"/>
  <c r="N98" i="1" s="1"/>
  <c r="I98" i="1"/>
  <c r="J98" i="1" s="1"/>
  <c r="K98" i="1" s="1"/>
  <c r="H98" i="1"/>
  <c r="L98" i="1" s="1"/>
  <c r="E98" i="1"/>
  <c r="I97" i="1"/>
  <c r="J97" i="1" s="1"/>
  <c r="K97" i="1" s="1"/>
  <c r="H97" i="1"/>
  <c r="L97" i="1" s="1"/>
  <c r="M97" i="1" s="1"/>
  <c r="N97" i="1" s="1"/>
  <c r="E97" i="1"/>
  <c r="M96" i="1"/>
  <c r="N96" i="1" s="1"/>
  <c r="L96" i="1"/>
  <c r="I96" i="1"/>
  <c r="J96" i="1" s="1"/>
  <c r="K96" i="1" s="1"/>
  <c r="H96" i="1"/>
  <c r="E96" i="1"/>
  <c r="M95" i="1"/>
  <c r="N95" i="1" s="1"/>
  <c r="J95" i="1"/>
  <c r="K95" i="1" s="1"/>
  <c r="I95" i="1"/>
  <c r="H95" i="1"/>
  <c r="L95" i="1" s="1"/>
  <c r="E95" i="1"/>
  <c r="L94" i="1"/>
  <c r="M94" i="1" s="1"/>
  <c r="N94" i="1" s="1"/>
  <c r="I94" i="1"/>
  <c r="J94" i="1" s="1"/>
  <c r="K94" i="1" s="1"/>
  <c r="H94" i="1"/>
  <c r="E94" i="1"/>
  <c r="J93" i="1"/>
  <c r="K93" i="1" s="1"/>
  <c r="I93" i="1"/>
  <c r="H93" i="1"/>
  <c r="L93" i="1" s="1"/>
  <c r="M93" i="1" s="1"/>
  <c r="N93" i="1" s="1"/>
  <c r="E93" i="1"/>
  <c r="N92" i="1"/>
  <c r="L92" i="1"/>
  <c r="M92" i="1" s="1"/>
  <c r="I92" i="1"/>
  <c r="J92" i="1" s="1"/>
  <c r="K92" i="1" s="1"/>
  <c r="H92" i="1"/>
  <c r="E92" i="1"/>
  <c r="J91" i="1"/>
  <c r="K91" i="1" s="1"/>
  <c r="I91" i="1"/>
  <c r="H91" i="1"/>
  <c r="L91" i="1" s="1"/>
  <c r="M91" i="1" s="1"/>
  <c r="N91" i="1" s="1"/>
  <c r="E91" i="1"/>
  <c r="L90" i="1"/>
  <c r="M90" i="1" s="1"/>
  <c r="N90" i="1" s="1"/>
  <c r="I90" i="1"/>
  <c r="J90" i="1" s="1"/>
  <c r="K90" i="1" s="1"/>
  <c r="H90" i="1"/>
  <c r="E90" i="1"/>
  <c r="M89" i="1"/>
  <c r="N89" i="1" s="1"/>
  <c r="J89" i="1"/>
  <c r="K89" i="1" s="1"/>
  <c r="I89" i="1"/>
  <c r="H89" i="1"/>
  <c r="L89" i="1" s="1"/>
  <c r="E89" i="1"/>
  <c r="N88" i="1"/>
  <c r="L88" i="1"/>
  <c r="M88" i="1" s="1"/>
  <c r="I88" i="1"/>
  <c r="J88" i="1" s="1"/>
  <c r="K88" i="1" s="1"/>
  <c r="H88" i="1"/>
  <c r="E88" i="1"/>
  <c r="J87" i="1"/>
  <c r="K87" i="1" s="1"/>
  <c r="I87" i="1"/>
  <c r="H87" i="1"/>
  <c r="L87" i="1" s="1"/>
  <c r="M87" i="1" s="1"/>
  <c r="N87" i="1" s="1"/>
  <c r="E87" i="1"/>
  <c r="L86" i="1"/>
  <c r="M86" i="1" s="1"/>
  <c r="N86" i="1" s="1"/>
  <c r="I86" i="1"/>
  <c r="J86" i="1" s="1"/>
  <c r="K86" i="1" s="1"/>
  <c r="H86" i="1"/>
  <c r="E86" i="1"/>
  <c r="M85" i="1"/>
  <c r="N85" i="1" s="1"/>
  <c r="J85" i="1"/>
  <c r="K85" i="1" s="1"/>
  <c r="I85" i="1"/>
  <c r="H85" i="1"/>
  <c r="L85" i="1" s="1"/>
  <c r="E85" i="1"/>
  <c r="N84" i="1"/>
  <c r="L84" i="1"/>
  <c r="M84" i="1" s="1"/>
  <c r="I84" i="1"/>
  <c r="J84" i="1" s="1"/>
  <c r="K84" i="1" s="1"/>
  <c r="H84" i="1"/>
  <c r="E84" i="1"/>
  <c r="J83" i="1"/>
  <c r="K83" i="1" s="1"/>
  <c r="I83" i="1"/>
  <c r="H83" i="1"/>
  <c r="L83" i="1" s="1"/>
  <c r="M83" i="1" s="1"/>
  <c r="N83" i="1" s="1"/>
  <c r="E83" i="1"/>
  <c r="L82" i="1"/>
  <c r="M82" i="1" s="1"/>
  <c r="N82" i="1" s="1"/>
  <c r="I82" i="1"/>
  <c r="J82" i="1" s="1"/>
  <c r="K82" i="1" s="1"/>
  <c r="H82" i="1"/>
  <c r="E82" i="1"/>
  <c r="M81" i="1"/>
  <c r="N81" i="1" s="1"/>
  <c r="J81" i="1"/>
  <c r="K81" i="1" s="1"/>
  <c r="I81" i="1"/>
  <c r="H81" i="1"/>
  <c r="L81" i="1" s="1"/>
  <c r="E81" i="1"/>
  <c r="N80" i="1"/>
  <c r="L80" i="1"/>
  <c r="M80" i="1" s="1"/>
  <c r="I80" i="1"/>
  <c r="J80" i="1" s="1"/>
  <c r="K80" i="1" s="1"/>
  <c r="H80" i="1"/>
  <c r="E80" i="1"/>
  <c r="J79" i="1"/>
  <c r="K79" i="1" s="1"/>
  <c r="I79" i="1"/>
  <c r="H79" i="1"/>
  <c r="L79" i="1" s="1"/>
  <c r="M79" i="1" s="1"/>
  <c r="N79" i="1" s="1"/>
  <c r="E79" i="1"/>
  <c r="L78" i="1"/>
  <c r="M78" i="1" s="1"/>
  <c r="N78" i="1" s="1"/>
  <c r="I78" i="1"/>
  <c r="J78" i="1" s="1"/>
  <c r="K78" i="1" s="1"/>
  <c r="H78" i="1"/>
  <c r="E78" i="1"/>
  <c r="K77" i="1"/>
  <c r="I77" i="1"/>
  <c r="J77" i="1" s="1"/>
  <c r="H77" i="1"/>
  <c r="E77" i="1"/>
  <c r="L77" i="1" s="1"/>
  <c r="M77" i="1" s="1"/>
  <c r="N77" i="1" s="1"/>
  <c r="K76" i="1"/>
  <c r="I76" i="1"/>
  <c r="J76" i="1" s="1"/>
  <c r="H76" i="1"/>
  <c r="E76" i="1"/>
  <c r="L76" i="1" s="1"/>
  <c r="M76" i="1" s="1"/>
  <c r="N76" i="1" s="1"/>
  <c r="I75" i="1"/>
  <c r="J75" i="1" s="1"/>
  <c r="K75" i="1" s="1"/>
  <c r="H75" i="1"/>
  <c r="E75" i="1"/>
  <c r="L75" i="1" s="1"/>
  <c r="M75" i="1" s="1"/>
  <c r="N75" i="1" s="1"/>
  <c r="I74" i="1"/>
  <c r="J74" i="1" s="1"/>
  <c r="K74" i="1" s="1"/>
  <c r="H74" i="1"/>
  <c r="E74" i="1"/>
  <c r="L74" i="1" s="1"/>
  <c r="M74" i="1" s="1"/>
  <c r="N74" i="1" s="1"/>
  <c r="K73" i="1"/>
  <c r="I73" i="1"/>
  <c r="J73" i="1" s="1"/>
  <c r="H73" i="1"/>
  <c r="E73" i="1"/>
  <c r="L73" i="1" s="1"/>
  <c r="M73" i="1" s="1"/>
  <c r="N73" i="1" s="1"/>
  <c r="K72" i="1"/>
  <c r="I72" i="1"/>
  <c r="J72" i="1" s="1"/>
  <c r="H72" i="1"/>
  <c r="E72" i="1"/>
  <c r="L72" i="1" s="1"/>
  <c r="M72" i="1" s="1"/>
  <c r="N72" i="1" s="1"/>
  <c r="I71" i="1"/>
  <c r="J71" i="1" s="1"/>
  <c r="K71" i="1" s="1"/>
  <c r="H71" i="1"/>
  <c r="E71" i="1"/>
  <c r="L71" i="1" s="1"/>
  <c r="M71" i="1" s="1"/>
  <c r="N71" i="1" s="1"/>
  <c r="I70" i="1"/>
  <c r="J70" i="1" s="1"/>
  <c r="K70" i="1" s="1"/>
  <c r="H70" i="1"/>
  <c r="E70" i="1"/>
  <c r="L70" i="1" s="1"/>
  <c r="M70" i="1" s="1"/>
  <c r="N70" i="1" s="1"/>
  <c r="K69" i="1"/>
  <c r="I69" i="1"/>
  <c r="J69" i="1" s="1"/>
  <c r="H69" i="1"/>
  <c r="E69" i="1"/>
  <c r="L69" i="1" s="1"/>
  <c r="M69" i="1" s="1"/>
  <c r="N69" i="1" s="1"/>
  <c r="K68" i="1"/>
  <c r="I68" i="1"/>
  <c r="J68" i="1" s="1"/>
  <c r="H68" i="1"/>
  <c r="E68" i="1"/>
  <c r="L68" i="1" s="1"/>
  <c r="M68" i="1" s="1"/>
  <c r="N68" i="1" s="1"/>
  <c r="I67" i="1"/>
  <c r="J67" i="1" s="1"/>
  <c r="K67" i="1" s="1"/>
  <c r="H67" i="1"/>
  <c r="E67" i="1"/>
  <c r="L67" i="1" s="1"/>
  <c r="M67" i="1" s="1"/>
  <c r="N67" i="1" s="1"/>
  <c r="I66" i="1"/>
  <c r="J66" i="1" s="1"/>
  <c r="K66" i="1" s="1"/>
  <c r="H66" i="1"/>
  <c r="E66" i="1"/>
  <c r="L66" i="1" s="1"/>
  <c r="M66" i="1" s="1"/>
  <c r="N66" i="1" s="1"/>
  <c r="K65" i="1"/>
  <c r="I65" i="1"/>
  <c r="J65" i="1" s="1"/>
  <c r="H65" i="1"/>
  <c r="E65" i="1"/>
  <c r="L65" i="1" s="1"/>
  <c r="M65" i="1" s="1"/>
  <c r="N65" i="1" s="1"/>
  <c r="K64" i="1"/>
  <c r="I64" i="1"/>
  <c r="J64" i="1" s="1"/>
  <c r="H64" i="1"/>
  <c r="E64" i="1"/>
  <c r="L64" i="1" s="1"/>
  <c r="M64" i="1" s="1"/>
  <c r="N64" i="1" s="1"/>
  <c r="I63" i="1"/>
  <c r="J63" i="1" s="1"/>
  <c r="K63" i="1" s="1"/>
  <c r="H63" i="1"/>
  <c r="E63" i="1"/>
  <c r="L63" i="1" s="1"/>
  <c r="M63" i="1" s="1"/>
  <c r="N63" i="1" s="1"/>
  <c r="K62" i="1"/>
  <c r="I62" i="1"/>
  <c r="J62" i="1" s="1"/>
  <c r="H62" i="1"/>
  <c r="E62" i="1"/>
  <c r="L62" i="1" s="1"/>
  <c r="M62" i="1" s="1"/>
  <c r="N62" i="1" s="1"/>
  <c r="M61" i="1"/>
  <c r="N61" i="1" s="1"/>
  <c r="I61" i="1"/>
  <c r="J61" i="1" s="1"/>
  <c r="K61" i="1" s="1"/>
  <c r="H61" i="1"/>
  <c r="E61" i="1"/>
  <c r="L61" i="1" s="1"/>
  <c r="K60" i="1"/>
  <c r="I60" i="1"/>
  <c r="J60" i="1" s="1"/>
  <c r="H60" i="1"/>
  <c r="E60" i="1"/>
  <c r="L60" i="1" s="1"/>
  <c r="M60" i="1" s="1"/>
  <c r="N60" i="1" s="1"/>
  <c r="M59" i="1"/>
  <c r="N59" i="1" s="1"/>
  <c r="I59" i="1"/>
  <c r="J59" i="1" s="1"/>
  <c r="K59" i="1" s="1"/>
  <c r="H59" i="1"/>
  <c r="E59" i="1"/>
  <c r="L59" i="1" s="1"/>
  <c r="K58" i="1"/>
  <c r="I58" i="1"/>
  <c r="J58" i="1" s="1"/>
  <c r="H58" i="1"/>
  <c r="E58" i="1"/>
  <c r="L58" i="1" s="1"/>
  <c r="M58" i="1" s="1"/>
  <c r="N58" i="1" s="1"/>
  <c r="M57" i="1"/>
  <c r="N57" i="1" s="1"/>
  <c r="I57" i="1"/>
  <c r="J57" i="1" s="1"/>
  <c r="K57" i="1" s="1"/>
  <c r="H57" i="1"/>
  <c r="E57" i="1"/>
  <c r="L57" i="1" s="1"/>
  <c r="K56" i="1"/>
  <c r="I56" i="1"/>
  <c r="J56" i="1" s="1"/>
  <c r="H56" i="1"/>
  <c r="E56" i="1"/>
  <c r="L56" i="1" s="1"/>
  <c r="M56" i="1" s="1"/>
  <c r="N56" i="1" s="1"/>
  <c r="M55" i="1"/>
  <c r="N55" i="1" s="1"/>
  <c r="I55" i="1"/>
  <c r="J55" i="1" s="1"/>
  <c r="K55" i="1" s="1"/>
  <c r="H55" i="1"/>
  <c r="E55" i="1"/>
  <c r="L55" i="1" s="1"/>
  <c r="K54" i="1"/>
  <c r="I54" i="1"/>
  <c r="J54" i="1" s="1"/>
  <c r="H54" i="1"/>
  <c r="E54" i="1"/>
  <c r="L54" i="1" s="1"/>
  <c r="M54" i="1" s="1"/>
  <c r="N54" i="1" s="1"/>
  <c r="M53" i="1"/>
  <c r="N53" i="1" s="1"/>
  <c r="I53" i="1"/>
  <c r="J53" i="1" s="1"/>
  <c r="K53" i="1" s="1"/>
  <c r="H53" i="1"/>
  <c r="E53" i="1"/>
  <c r="L53" i="1" s="1"/>
  <c r="K52" i="1"/>
  <c r="I52" i="1"/>
  <c r="J52" i="1" s="1"/>
  <c r="H52" i="1"/>
  <c r="E52" i="1"/>
  <c r="L52" i="1" s="1"/>
  <c r="M52" i="1" s="1"/>
  <c r="N52" i="1" s="1"/>
  <c r="M51" i="1"/>
  <c r="N51" i="1" s="1"/>
  <c r="I51" i="1"/>
  <c r="J51" i="1" s="1"/>
  <c r="K51" i="1" s="1"/>
  <c r="H51" i="1"/>
  <c r="E51" i="1"/>
  <c r="L51" i="1" s="1"/>
  <c r="K50" i="1"/>
  <c r="I50" i="1"/>
  <c r="J50" i="1" s="1"/>
  <c r="H50" i="1"/>
  <c r="E50" i="1"/>
  <c r="L50" i="1" s="1"/>
  <c r="M50" i="1" s="1"/>
  <c r="N50" i="1" s="1"/>
  <c r="M49" i="1"/>
  <c r="N49" i="1" s="1"/>
  <c r="I49" i="1"/>
  <c r="J49" i="1" s="1"/>
  <c r="K49" i="1" s="1"/>
  <c r="H49" i="1"/>
  <c r="E49" i="1"/>
  <c r="L49" i="1" s="1"/>
  <c r="K48" i="1"/>
  <c r="I48" i="1"/>
  <c r="J48" i="1" s="1"/>
  <c r="H48" i="1"/>
  <c r="E48" i="1"/>
  <c r="L48" i="1" s="1"/>
  <c r="M48" i="1" s="1"/>
  <c r="N48" i="1" s="1"/>
  <c r="M47" i="1"/>
  <c r="N47" i="1" s="1"/>
  <c r="I47" i="1"/>
  <c r="J47" i="1" s="1"/>
  <c r="K47" i="1" s="1"/>
  <c r="H47" i="1"/>
  <c r="E47" i="1"/>
  <c r="L47" i="1" s="1"/>
  <c r="K46" i="1"/>
  <c r="J46" i="1"/>
  <c r="I46" i="1"/>
  <c r="H46" i="1"/>
  <c r="E46" i="1"/>
  <c r="L46" i="1" s="1"/>
  <c r="M46" i="1" s="1"/>
  <c r="N46" i="1" s="1"/>
  <c r="N45" i="1"/>
  <c r="J45" i="1"/>
  <c r="K45" i="1" s="1"/>
  <c r="I45" i="1"/>
  <c r="H45" i="1"/>
  <c r="E45" i="1"/>
  <c r="L45" i="1" s="1"/>
  <c r="M45" i="1" s="1"/>
  <c r="K44" i="1"/>
  <c r="J44" i="1"/>
  <c r="I44" i="1"/>
  <c r="H44" i="1"/>
  <c r="E44" i="1"/>
  <c r="L44" i="1" s="1"/>
  <c r="M44" i="1" s="1"/>
  <c r="N44" i="1" s="1"/>
  <c r="N43" i="1"/>
  <c r="J43" i="1"/>
  <c r="K43" i="1" s="1"/>
  <c r="I43" i="1"/>
  <c r="H43" i="1"/>
  <c r="E43" i="1"/>
  <c r="L43" i="1" s="1"/>
  <c r="M43" i="1" s="1"/>
  <c r="K42" i="1"/>
  <c r="J42" i="1"/>
  <c r="I42" i="1"/>
  <c r="H42" i="1"/>
  <c r="E42" i="1"/>
  <c r="L42" i="1" s="1"/>
  <c r="M42" i="1" s="1"/>
  <c r="N42" i="1" s="1"/>
  <c r="N41" i="1"/>
  <c r="J41" i="1"/>
  <c r="K41" i="1" s="1"/>
  <c r="I41" i="1"/>
  <c r="H41" i="1"/>
  <c r="E41" i="1"/>
  <c r="L41" i="1" s="1"/>
  <c r="M41" i="1" s="1"/>
  <c r="K40" i="1"/>
  <c r="J40" i="1"/>
  <c r="I40" i="1"/>
  <c r="H40" i="1"/>
  <c r="E40" i="1"/>
  <c r="L40" i="1" s="1"/>
  <c r="M40" i="1" s="1"/>
  <c r="N40" i="1" s="1"/>
  <c r="N39" i="1"/>
  <c r="J39" i="1"/>
  <c r="K39" i="1" s="1"/>
  <c r="I39" i="1"/>
  <c r="H39" i="1"/>
  <c r="E39" i="1"/>
  <c r="L39" i="1" s="1"/>
  <c r="M39" i="1" s="1"/>
  <c r="K38" i="1"/>
  <c r="J38" i="1"/>
  <c r="I38" i="1"/>
  <c r="H38" i="1"/>
  <c r="E38" i="1"/>
  <c r="L38" i="1" s="1"/>
  <c r="M38" i="1" s="1"/>
  <c r="N38" i="1" s="1"/>
  <c r="N37" i="1"/>
  <c r="J37" i="1"/>
  <c r="K37" i="1" s="1"/>
  <c r="I37" i="1"/>
  <c r="H37" i="1"/>
  <c r="E37" i="1"/>
  <c r="L37" i="1" s="1"/>
  <c r="M37" i="1" s="1"/>
  <c r="K36" i="1"/>
  <c r="J36" i="1"/>
  <c r="I36" i="1"/>
  <c r="H36" i="1"/>
  <c r="E36" i="1"/>
  <c r="L36" i="1" s="1"/>
  <c r="M36" i="1" s="1"/>
  <c r="N36" i="1" s="1"/>
  <c r="N35" i="1"/>
  <c r="J35" i="1"/>
  <c r="K35" i="1" s="1"/>
  <c r="I35" i="1"/>
  <c r="H35" i="1"/>
  <c r="E35" i="1"/>
  <c r="L35" i="1" s="1"/>
  <c r="M35" i="1" s="1"/>
  <c r="K34" i="1"/>
  <c r="J34" i="1"/>
  <c r="I34" i="1"/>
  <c r="H34" i="1"/>
  <c r="E34" i="1"/>
  <c r="L34" i="1" s="1"/>
  <c r="M34" i="1" s="1"/>
  <c r="N34" i="1" s="1"/>
  <c r="N33" i="1"/>
  <c r="J33" i="1"/>
  <c r="K33" i="1" s="1"/>
  <c r="I33" i="1"/>
  <c r="H33" i="1"/>
  <c r="E33" i="1"/>
  <c r="L33" i="1" s="1"/>
  <c r="M33" i="1" s="1"/>
  <c r="J32" i="1"/>
  <c r="K32" i="1" s="1"/>
  <c r="I32" i="1"/>
  <c r="H32" i="1"/>
  <c r="E32" i="1"/>
  <c r="L32" i="1" s="1"/>
  <c r="M32" i="1" s="1"/>
  <c r="N32" i="1" s="1"/>
  <c r="N31" i="1"/>
  <c r="J31" i="1"/>
  <c r="K31" i="1" s="1"/>
  <c r="I31" i="1"/>
  <c r="H31" i="1"/>
  <c r="E31" i="1"/>
  <c r="L31" i="1" s="1"/>
  <c r="M31" i="1" s="1"/>
  <c r="J30" i="1"/>
  <c r="K30" i="1" s="1"/>
  <c r="I30" i="1"/>
  <c r="H30" i="1"/>
  <c r="E30" i="1"/>
  <c r="L30" i="1" s="1"/>
  <c r="M30" i="1" s="1"/>
  <c r="N30" i="1" s="1"/>
  <c r="N29" i="1"/>
  <c r="J29" i="1"/>
  <c r="K29" i="1" s="1"/>
  <c r="I29" i="1"/>
  <c r="H29" i="1"/>
  <c r="E29" i="1"/>
  <c r="L29" i="1" s="1"/>
  <c r="M29" i="1" s="1"/>
  <c r="J28" i="1"/>
  <c r="K28" i="1" s="1"/>
  <c r="I28" i="1"/>
  <c r="H28" i="1"/>
  <c r="E28" i="1"/>
  <c r="L28" i="1" s="1"/>
  <c r="M28" i="1" s="1"/>
  <c r="N28" i="1" s="1"/>
  <c r="N27" i="1"/>
  <c r="J27" i="1"/>
  <c r="K27" i="1" s="1"/>
  <c r="I27" i="1"/>
  <c r="H27" i="1"/>
  <c r="E27" i="1"/>
  <c r="L27" i="1" s="1"/>
  <c r="M27" i="1" s="1"/>
  <c r="J26" i="1"/>
  <c r="K26" i="1" s="1"/>
  <c r="I26" i="1"/>
  <c r="H26" i="1"/>
  <c r="E26" i="1"/>
  <c r="L26" i="1" s="1"/>
  <c r="M26" i="1" s="1"/>
  <c r="N26" i="1" s="1"/>
  <c r="N25" i="1"/>
  <c r="J25" i="1"/>
  <c r="K25" i="1" s="1"/>
  <c r="I25" i="1"/>
  <c r="H25" i="1"/>
  <c r="E25" i="1"/>
  <c r="L25" i="1" s="1"/>
  <c r="M25" i="1" s="1"/>
  <c r="J24" i="1"/>
  <c r="K24" i="1" s="1"/>
  <c r="I24" i="1"/>
  <c r="H24" i="1"/>
  <c r="E24" i="1"/>
  <c r="L24" i="1" s="1"/>
  <c r="M24" i="1" s="1"/>
  <c r="N24" i="1" s="1"/>
  <c r="N23" i="1"/>
  <c r="J23" i="1"/>
  <c r="K23" i="1" s="1"/>
  <c r="I23" i="1"/>
  <c r="H23" i="1"/>
  <c r="E23" i="1"/>
  <c r="L23" i="1" s="1"/>
  <c r="M23" i="1" s="1"/>
  <c r="J22" i="1"/>
  <c r="K22" i="1" s="1"/>
  <c r="I22" i="1"/>
  <c r="H22" i="1"/>
  <c r="E22" i="1"/>
  <c r="L22" i="1" s="1"/>
  <c r="M22" i="1" s="1"/>
  <c r="N22" i="1" s="1"/>
  <c r="N21" i="1"/>
  <c r="J21" i="1"/>
  <c r="K21" i="1" s="1"/>
  <c r="I21" i="1"/>
  <c r="H21" i="1"/>
  <c r="E21" i="1"/>
  <c r="L21" i="1" s="1"/>
  <c r="M21" i="1" s="1"/>
  <c r="J20" i="1"/>
  <c r="K20" i="1" s="1"/>
  <c r="I20" i="1"/>
  <c r="H20" i="1"/>
  <c r="E20" i="1"/>
  <c r="L20" i="1" s="1"/>
  <c r="M20" i="1" s="1"/>
  <c r="N20" i="1" s="1"/>
  <c r="J19" i="1"/>
  <c r="K19" i="1" s="1"/>
  <c r="I19" i="1"/>
  <c r="H19" i="1"/>
  <c r="E19" i="1"/>
  <c r="L19" i="1" s="1"/>
  <c r="M19" i="1" s="1"/>
  <c r="N19" i="1" s="1"/>
  <c r="J18" i="1"/>
  <c r="K18" i="1" s="1"/>
  <c r="I18" i="1"/>
  <c r="H18" i="1"/>
  <c r="L18" i="1" s="1"/>
  <c r="M18" i="1" s="1"/>
  <c r="N18" i="1" s="1"/>
  <c r="E18" i="1"/>
  <c r="K17" i="1"/>
  <c r="J17" i="1"/>
  <c r="I17" i="1"/>
  <c r="H17" i="1"/>
  <c r="E17" i="1"/>
  <c r="L17" i="1" s="1"/>
  <c r="M17" i="1" s="1"/>
  <c r="N17" i="1" s="1"/>
  <c r="J16" i="1"/>
  <c r="K16" i="1" s="1"/>
  <c r="I16" i="1"/>
  <c r="H16" i="1"/>
  <c r="E16" i="1"/>
  <c r="L16" i="1" s="1"/>
  <c r="M16" i="1" s="1"/>
  <c r="N16" i="1" s="1"/>
  <c r="J15" i="1"/>
  <c r="K15" i="1" s="1"/>
  <c r="I15" i="1"/>
  <c r="H15" i="1"/>
  <c r="E15" i="1"/>
  <c r="L15" i="1" s="1"/>
  <c r="M15" i="1" s="1"/>
  <c r="N15" i="1" s="1"/>
  <c r="J14" i="1"/>
  <c r="K14" i="1" s="1"/>
  <c r="I14" i="1"/>
  <c r="H14" i="1"/>
  <c r="L14" i="1" s="1"/>
  <c r="M14" i="1" s="1"/>
  <c r="N14" i="1" s="1"/>
  <c r="E14" i="1"/>
  <c r="K13" i="1"/>
  <c r="J13" i="1"/>
  <c r="I13" i="1"/>
  <c r="H13" i="1"/>
  <c r="E13" i="1"/>
  <c r="L13" i="1" s="1"/>
  <c r="M13" i="1" s="1"/>
  <c r="N13" i="1" s="1"/>
  <c r="J12" i="1"/>
  <c r="K12" i="1" s="1"/>
  <c r="I12" i="1"/>
  <c r="H12" i="1"/>
  <c r="E12" i="1"/>
  <c r="L12" i="1" s="1"/>
  <c r="M12" i="1" s="1"/>
  <c r="N12" i="1" s="1"/>
  <c r="J11" i="1"/>
  <c r="K11" i="1" s="1"/>
  <c r="I11" i="1"/>
  <c r="H11" i="1"/>
  <c r="E11" i="1"/>
  <c r="L11" i="1" s="1"/>
  <c r="M11" i="1" s="1"/>
  <c r="N11" i="1" s="1"/>
  <c r="J10" i="1"/>
  <c r="K10" i="1" s="1"/>
  <c r="I10" i="1"/>
  <c r="H10" i="1"/>
  <c r="L10" i="1" s="1"/>
  <c r="M10" i="1" s="1"/>
  <c r="N10" i="1" s="1"/>
  <c r="E10" i="1"/>
  <c r="K9" i="1"/>
  <c r="J9" i="1"/>
  <c r="I9" i="1"/>
  <c r="H9" i="1"/>
  <c r="E9" i="1"/>
  <c r="L9" i="1" s="1"/>
  <c r="M9" i="1" s="1"/>
  <c r="N9" i="1" s="1"/>
  <c r="J8" i="1"/>
  <c r="K8" i="1" s="1"/>
  <c r="I8" i="1"/>
  <c r="H8" i="1"/>
  <c r="E8" i="1"/>
  <c r="L8" i="1" s="1"/>
  <c r="M8" i="1" s="1"/>
  <c r="N8" i="1" s="1"/>
  <c r="I160" i="1" l="1"/>
  <c r="J160" i="1" s="1"/>
  <c r="K160" i="1" s="1"/>
  <c r="L160" i="1"/>
  <c r="M160" i="1" s="1"/>
  <c r="N160" i="1" s="1"/>
</calcChain>
</file>

<file path=xl/sharedStrings.xml><?xml version="1.0" encoding="utf-8"?>
<sst xmlns="http://schemas.openxmlformats.org/spreadsheetml/2006/main" count="343" uniqueCount="324">
  <si>
    <t>FY 14 FETS Data - Maintenance of Effort - Special Education Programs</t>
  </si>
  <si>
    <t xml:space="preserve">Aggregate </t>
  </si>
  <si>
    <t>Exp. Per Pupil</t>
  </si>
  <si>
    <t>2013-14</t>
  </si>
  <si>
    <t>2012-13</t>
  </si>
  <si>
    <t>Increase</t>
  </si>
  <si>
    <t>Percent</t>
  </si>
  <si>
    <t>Fiscal</t>
  </si>
  <si>
    <t>PER PUPIL</t>
  </si>
  <si>
    <t>Dist.</t>
  </si>
  <si>
    <t>District Maintenance/</t>
  </si>
  <si>
    <t>Expenditure</t>
  </si>
  <si>
    <t>(Decrease)</t>
  </si>
  <si>
    <t>MOE</t>
  </si>
  <si>
    <t>No.</t>
  </si>
  <si>
    <t>District No.</t>
  </si>
  <si>
    <t>State SPED Exp.</t>
  </si>
  <si>
    <t>ADA</t>
  </si>
  <si>
    <t>Per Pupil</t>
  </si>
  <si>
    <t>FY 14 over FY 13</t>
  </si>
  <si>
    <t>Percentage</t>
  </si>
  <si>
    <t>0130</t>
  </si>
  <si>
    <t>NATCHEZ ADAMS SCHOOL DIST</t>
  </si>
  <si>
    <t>0200</t>
  </si>
  <si>
    <t>ALCORN SCHOOL DIST</t>
  </si>
  <si>
    <t>0220</t>
  </si>
  <si>
    <t>CORINTH SCHOOL DIST</t>
  </si>
  <si>
    <t>0300</t>
  </si>
  <si>
    <t>AMITE CO SCHOOL DIST</t>
  </si>
  <si>
    <t>0400</t>
  </si>
  <si>
    <t>ATTALA CO SCHOOL DIST</t>
  </si>
  <si>
    <t>0420</t>
  </si>
  <si>
    <t>KOSCIUSKO SCHOOL DISTRICT</t>
  </si>
  <si>
    <t>0500</t>
  </si>
  <si>
    <t>BENTON CO SCHOOL DIST</t>
  </si>
  <si>
    <t>0611</t>
  </si>
  <si>
    <t>WEST BOLIVAR SCHOOL DIST</t>
  </si>
  <si>
    <t>0612</t>
  </si>
  <si>
    <t>BENOIT SCHOOL DISTRICT</t>
  </si>
  <si>
    <t>0613</t>
  </si>
  <si>
    <t>NORTH BOLIVAR SCHOOL DIST</t>
  </si>
  <si>
    <t>0614</t>
  </si>
  <si>
    <t>CLEVELAND SCHOOL DIST</t>
  </si>
  <si>
    <t>0615</t>
  </si>
  <si>
    <t>SHAW SCHOOL DISTRICT</t>
  </si>
  <si>
    <t>0616</t>
  </si>
  <si>
    <t>MOUND BAYOU PUBLIC SCHOOL DIST</t>
  </si>
  <si>
    <t>0700</t>
  </si>
  <si>
    <t>CALHOUN CO SCHOOL DIST</t>
  </si>
  <si>
    <t>0800</t>
  </si>
  <si>
    <t>CARROLL CO SCHOOL DIST</t>
  </si>
  <si>
    <t>0900</t>
  </si>
  <si>
    <t>CHICKASAW CO SCHOOL DIST</t>
  </si>
  <si>
    <t>0920</t>
  </si>
  <si>
    <t>HOUSTON  SCHOOL DIST</t>
  </si>
  <si>
    <t>0921</t>
  </si>
  <si>
    <t>OKOLONA SEPARATE SCHOOL DIST</t>
  </si>
  <si>
    <t>1000</t>
  </si>
  <si>
    <t>CHOCTAW CO SCHOOL DIST</t>
  </si>
  <si>
    <t>1100</t>
  </si>
  <si>
    <t>CLAIBORNE CO SCHOOL DIST</t>
  </si>
  <si>
    <t>1211</t>
  </si>
  <si>
    <t>ENTERPRISE SCHOOL DIST</t>
  </si>
  <si>
    <t>1212</t>
  </si>
  <si>
    <t>QUITMAN SCHOOL DIST</t>
  </si>
  <si>
    <t>1300</t>
  </si>
  <si>
    <t>CLAY CO SCHOOL DIST</t>
  </si>
  <si>
    <t>1320</t>
  </si>
  <si>
    <t>WEST POINT SCHOOL DIST</t>
  </si>
  <si>
    <t>1400</t>
  </si>
  <si>
    <t>COAHOMA COUNTY SCHOOL DISTRICT</t>
  </si>
  <si>
    <t>1402</t>
  </si>
  <si>
    <t>COAHOMA CO AHS</t>
  </si>
  <si>
    <t>1420</t>
  </si>
  <si>
    <t>CLARKSDALE SEPARATE SCHOOL DIS</t>
  </si>
  <si>
    <t>1500</t>
  </si>
  <si>
    <t>COPIAH CO SCHOOL DIST</t>
  </si>
  <si>
    <t>1520</t>
  </si>
  <si>
    <t>HAZLEHURST CITY SCHOOL DISTRIC</t>
  </si>
  <si>
    <t>1600</t>
  </si>
  <si>
    <t>COVINGTON CO SCHOOL DISTRICT</t>
  </si>
  <si>
    <t>1700</t>
  </si>
  <si>
    <t>DESOTO CO SCHOOL DIST</t>
  </si>
  <si>
    <t>1800</t>
  </si>
  <si>
    <t>FORREST CO SCHOOL DISTRICT</t>
  </si>
  <si>
    <t>1802</t>
  </si>
  <si>
    <t>FORREST CO AHS</t>
  </si>
  <si>
    <t>1820</t>
  </si>
  <si>
    <t>HATTIESBURG PUBLIC SCHOOL DIST</t>
  </si>
  <si>
    <t>1821</t>
  </si>
  <si>
    <t>PETAL SCHOOL DIST</t>
  </si>
  <si>
    <t>1900</t>
  </si>
  <si>
    <t>FRANKLIN CO SCHOOL DIST</t>
  </si>
  <si>
    <t>2000</t>
  </si>
  <si>
    <t>GEORGE CO SCHOOL DIST</t>
  </si>
  <si>
    <t>2100</t>
  </si>
  <si>
    <t>GREENE COUNTY SCHOOL DISTRICT</t>
  </si>
  <si>
    <t>2220</t>
  </si>
  <si>
    <t>GRENADA SCHOOL DIST</t>
  </si>
  <si>
    <t>2300</t>
  </si>
  <si>
    <t>HANCOCK CO SCHOOL DIST</t>
  </si>
  <si>
    <t>2320</t>
  </si>
  <si>
    <t>BAY ST LOUIS WAVELAND SCHOOL D</t>
  </si>
  <si>
    <t>2400</t>
  </si>
  <si>
    <t>HARRISON CO SCHOOL DIST</t>
  </si>
  <si>
    <t>2420</t>
  </si>
  <si>
    <t>BILOXI PUBLIC SCHOOL DIST</t>
  </si>
  <si>
    <t>2421</t>
  </si>
  <si>
    <t>GULFPORT SCHOOL DIST</t>
  </si>
  <si>
    <t>2422</t>
  </si>
  <si>
    <t>LONG BEACH SCHOOL DIST</t>
  </si>
  <si>
    <t>2423</t>
  </si>
  <si>
    <t>PASS CHRISTIAN PUBLIC SCHOOL D</t>
  </si>
  <si>
    <t>2500</t>
  </si>
  <si>
    <t>HINDS CO SCHOOL DIST</t>
  </si>
  <si>
    <t>2502</t>
  </si>
  <si>
    <t>HINDS CO AHS</t>
  </si>
  <si>
    <t>2520</t>
  </si>
  <si>
    <t>JACKSON PUBLIC SCHOOL DIST</t>
  </si>
  <si>
    <t>2521</t>
  </si>
  <si>
    <t>CLINTON PUBLIC SCHOOL DIST</t>
  </si>
  <si>
    <t>2600</t>
  </si>
  <si>
    <t>HOLMES CO SCHOOL DIST</t>
  </si>
  <si>
    <t>2620</t>
  </si>
  <si>
    <t>DURANT PUBLIC SCHOOL DIST</t>
  </si>
  <si>
    <t>2700</t>
  </si>
  <si>
    <t>HUMPHREYS CO SCHOOL DIST</t>
  </si>
  <si>
    <t>2900</t>
  </si>
  <si>
    <t>ITAWAMBA CO SCHOOL DIST</t>
  </si>
  <si>
    <t>3000</t>
  </si>
  <si>
    <t>JACKSON CO SCHOOL DIST</t>
  </si>
  <si>
    <t>3020</t>
  </si>
  <si>
    <t>MOSS POINT SEPARATE SCHOOL DIS</t>
  </si>
  <si>
    <t>3021</t>
  </si>
  <si>
    <t>OCEAN SPRINGS SCHOOL DIST</t>
  </si>
  <si>
    <t>3022</t>
  </si>
  <si>
    <t>PASCAGOULA SEPARATE SCHOOL DIS</t>
  </si>
  <si>
    <t>3111</t>
  </si>
  <si>
    <t>EAST JASPER CONSOLIDATED SCH D</t>
  </si>
  <si>
    <t>3112</t>
  </si>
  <si>
    <t>WEST JASPER CONSOLIDATED SCHOO</t>
  </si>
  <si>
    <t>3200</t>
  </si>
  <si>
    <t>JEFFERSON CO SCHOOL DIST</t>
  </si>
  <si>
    <t>3300</t>
  </si>
  <si>
    <t>JEFFERSON DAVIS CO SCHOOL DIST</t>
  </si>
  <si>
    <t>3400</t>
  </si>
  <si>
    <t>JONES CO SCHOOL DIST</t>
  </si>
  <si>
    <t>3420</t>
  </si>
  <si>
    <t>LAUREL SCHOOL DISTRICT</t>
  </si>
  <si>
    <t>3500</t>
  </si>
  <si>
    <t>KEMPER CO SCHOOL DIST</t>
  </si>
  <si>
    <t>3600</t>
  </si>
  <si>
    <t>LAFAYETTE CO SCHOOL DIST</t>
  </si>
  <si>
    <t>3620</t>
  </si>
  <si>
    <t>OXFORD SCHOOL DIST</t>
  </si>
  <si>
    <t>3700</t>
  </si>
  <si>
    <t>LAMAR CO SCHOOL DIST</t>
  </si>
  <si>
    <t>3711</t>
  </si>
  <si>
    <t>LUMBERTON PUBLIC SCHOOL DISTRI</t>
  </si>
  <si>
    <t>3800</t>
  </si>
  <si>
    <t>LAUDERDALE CO SCHOOL DIST</t>
  </si>
  <si>
    <t>3820</t>
  </si>
  <si>
    <t>MERIDIAN PUBLIC SCHOOL DIST</t>
  </si>
  <si>
    <t>3900</t>
  </si>
  <si>
    <t>LAWRENCE CO SCHOOL DIST</t>
  </si>
  <si>
    <t>4000</t>
  </si>
  <si>
    <t>LEAKE CO SCHOOL DIST</t>
  </si>
  <si>
    <t>4100</t>
  </si>
  <si>
    <t>LEE COUNTY SCHOOL DISTRICT</t>
  </si>
  <si>
    <t>4111</t>
  </si>
  <si>
    <t>NETTLETON SCHOOL DIST</t>
  </si>
  <si>
    <t>4120</t>
  </si>
  <si>
    <t>TUPELO PUBLIC SCHOOL DIST</t>
  </si>
  <si>
    <t>4200</t>
  </si>
  <si>
    <t>LEFLORE CO SCHOOL DIST</t>
  </si>
  <si>
    <t>4220</t>
  </si>
  <si>
    <t>GREENWOOD PUBLIC SCHOOL DISTRI</t>
  </si>
  <si>
    <t>4300</t>
  </si>
  <si>
    <t>LINCOLN CO SCHOOL DIST</t>
  </si>
  <si>
    <t>4320</t>
  </si>
  <si>
    <t>BROOKHAVEN SCHOOL DIST</t>
  </si>
  <si>
    <t>4400</t>
  </si>
  <si>
    <t>LOWNDES CO SCHOOL DIST</t>
  </si>
  <si>
    <t>4420</t>
  </si>
  <si>
    <t>COLUMBUS MUNICIPAL SCHOOL DIST</t>
  </si>
  <si>
    <t>4500</t>
  </si>
  <si>
    <t>MADISON CO SCHOOL DIST</t>
  </si>
  <si>
    <t>4520</t>
  </si>
  <si>
    <t>CANTON PUBLIC SCHOOL DIST</t>
  </si>
  <si>
    <t>4600</t>
  </si>
  <si>
    <t>MARION CO SCHOOL DIST</t>
  </si>
  <si>
    <t>4620</t>
  </si>
  <si>
    <t>COLUMBIA SCHOOL DISTRICT</t>
  </si>
  <si>
    <t>4700</t>
  </si>
  <si>
    <t>MARSHALL CO SCHOOL DIST</t>
  </si>
  <si>
    <t>4720</t>
  </si>
  <si>
    <t>HOLLY SPRINGS SCHOOL DIST</t>
  </si>
  <si>
    <t>4800</t>
  </si>
  <si>
    <t>MONROE CO SCHOOL DIST</t>
  </si>
  <si>
    <t>4820</t>
  </si>
  <si>
    <t>ABERDEEN SCHOOL DIST</t>
  </si>
  <si>
    <t>4821</t>
  </si>
  <si>
    <t>AMORY SCHOOL DIST</t>
  </si>
  <si>
    <t>4900</t>
  </si>
  <si>
    <t>MONTGOMERY CO SCHOOL DIST</t>
  </si>
  <si>
    <t>4920</t>
  </si>
  <si>
    <t>WINONA SEPARATE SCHOOL DIST</t>
  </si>
  <si>
    <t>5000</t>
  </si>
  <si>
    <t>NESHOBA COUNTY SCHOOL DISTRICT</t>
  </si>
  <si>
    <t>5020</t>
  </si>
  <si>
    <t>PHILADELPHIA PUBLIC SCHOOL DIS</t>
  </si>
  <si>
    <t>5100</t>
  </si>
  <si>
    <t>NEWTON COUNTY SCHOOL DISTRICT</t>
  </si>
  <si>
    <t>5130</t>
  </si>
  <si>
    <t>NEWTON MUNICIPAL SCHOOL DISTRI</t>
  </si>
  <si>
    <t>5131</t>
  </si>
  <si>
    <t>UNION PUBLIC SCHOOL DIST</t>
  </si>
  <si>
    <t>5200</t>
  </si>
  <si>
    <t>NOXUBEE COUNTY SCHOOL DISTRICT</t>
  </si>
  <si>
    <t>5300</t>
  </si>
  <si>
    <t>OKTIBBEHA CO SCHOOL DIST</t>
  </si>
  <si>
    <t>5320</t>
  </si>
  <si>
    <t>STARKVILLE SCHOOL DISTRICT</t>
  </si>
  <si>
    <t>5411</t>
  </si>
  <si>
    <t>NORTH PANOLA CONSOLIDATED SCH</t>
  </si>
  <si>
    <t>5412</t>
  </si>
  <si>
    <t>SOUTH PANOLA SCHOOL DISTRICT</t>
  </si>
  <si>
    <t>5500</t>
  </si>
  <si>
    <t>PEARL RIVER CO SCHOOL DIST</t>
  </si>
  <si>
    <t>5520</t>
  </si>
  <si>
    <t>PICAYUNE SCHOOL DIST</t>
  </si>
  <si>
    <t>5530</t>
  </si>
  <si>
    <t>POPLARVILLE SEPARATE SCHOOL DI</t>
  </si>
  <si>
    <t>5600</t>
  </si>
  <si>
    <t>PERRY CO SCHOOL DIST</t>
  </si>
  <si>
    <t>5620</t>
  </si>
  <si>
    <t>RICHTON SCHOOL DIST</t>
  </si>
  <si>
    <t>5711</t>
  </si>
  <si>
    <t>NORTH PIKE SCHOOL DIST</t>
  </si>
  <si>
    <t>5712</t>
  </si>
  <si>
    <t>SOUTH PIKE SCHOOL DIST</t>
  </si>
  <si>
    <t>5720</t>
  </si>
  <si>
    <t>MCCOMB SCHOOL DISTRICT</t>
  </si>
  <si>
    <t>5800</t>
  </si>
  <si>
    <t>PONTOTOC CO SCHOOL DIST</t>
  </si>
  <si>
    <t>5820</t>
  </si>
  <si>
    <t>PONTOTOC CITY SCHOOL DISTRICT</t>
  </si>
  <si>
    <t>5900</t>
  </si>
  <si>
    <t>PRENTISS CO SCHOOL DIST</t>
  </si>
  <si>
    <t>5920</t>
  </si>
  <si>
    <t>BALDWYN SCHOOL DISTRICT</t>
  </si>
  <si>
    <t>5921</t>
  </si>
  <si>
    <t>BOONEVILLE SCHOOL DIST</t>
  </si>
  <si>
    <t>6000</t>
  </si>
  <si>
    <t>QUITMAN CO SCHOOL DIST</t>
  </si>
  <si>
    <t>6100</t>
  </si>
  <si>
    <t>RANKIN CO SCHOOL DIST</t>
  </si>
  <si>
    <t>6120</t>
  </si>
  <si>
    <t>PEARL PUBLIC SCHOOL DIST</t>
  </si>
  <si>
    <t>6200</t>
  </si>
  <si>
    <t>SCOTT CO SCHOOL DIST</t>
  </si>
  <si>
    <t>6220</t>
  </si>
  <si>
    <t>FOREST MUNICIPAL SCHOOL DIST</t>
  </si>
  <si>
    <t>6312</t>
  </si>
  <si>
    <t>SOUTH DELTA SCHOOL DISTRICT</t>
  </si>
  <si>
    <t>6400</t>
  </si>
  <si>
    <t>SIMPSON CO SCHOOL DIST</t>
  </si>
  <si>
    <t>6500</t>
  </si>
  <si>
    <t>SMITH CO SCHOOL DIST</t>
  </si>
  <si>
    <t>6600</t>
  </si>
  <si>
    <t>STONE CO SCHOOL DIST</t>
  </si>
  <si>
    <t>6700</t>
  </si>
  <si>
    <t>SUNFLOWER CO SCHOOL DIST</t>
  </si>
  <si>
    <t>6721</t>
  </si>
  <si>
    <t>INDIANOLA SCHOOL DIST</t>
  </si>
  <si>
    <t>6811</t>
  </si>
  <si>
    <t>EAST TALLAHATCHIE CONSOL SCH D</t>
  </si>
  <si>
    <t>6812</t>
  </si>
  <si>
    <t>WEST TALLAHATCHIE CONSOL SCH D</t>
  </si>
  <si>
    <t>6900</t>
  </si>
  <si>
    <t>TATE CO SCHOOL DIST</t>
  </si>
  <si>
    <t>6920</t>
  </si>
  <si>
    <t>SENATOBIA MUNICIPAL SCHOOL DIS</t>
  </si>
  <si>
    <t>7011</t>
  </si>
  <si>
    <t>NORTH TIPPAH SCHOOL DIST</t>
  </si>
  <si>
    <t>7012</t>
  </si>
  <si>
    <t>SOUTH TIPPAH SCHOOL DIST</t>
  </si>
  <si>
    <t>7100</t>
  </si>
  <si>
    <t>TISHOMINGO CO SP MUN SCH DIST</t>
  </si>
  <si>
    <t>7200</t>
  </si>
  <si>
    <t>TUNICA COUNTY SCHOOL DISTRICT</t>
  </si>
  <si>
    <t>7300</t>
  </si>
  <si>
    <t>UNION CO SCHOOL DIST</t>
  </si>
  <si>
    <t>7320</t>
  </si>
  <si>
    <t>NEW ALBANY PUBLIC SCHOOL DIST</t>
  </si>
  <si>
    <t>7400</t>
  </si>
  <si>
    <t>WALTHALL CO SCHOOL DIST</t>
  </si>
  <si>
    <t>7500</t>
  </si>
  <si>
    <t>VICKSBURG WARREN SCHOOL DIST</t>
  </si>
  <si>
    <t>7611</t>
  </si>
  <si>
    <t>HOLLANDALE SCHOOL DIST</t>
  </si>
  <si>
    <t>7612</t>
  </si>
  <si>
    <t>LELAND SCHOOL DIST</t>
  </si>
  <si>
    <t>7613</t>
  </si>
  <si>
    <t>WESTERN LINE SCHOOL DIST</t>
  </si>
  <si>
    <t>7620</t>
  </si>
  <si>
    <t>GREENVILLE PUBLIC SCHOOL DIST</t>
  </si>
  <si>
    <t>7700</t>
  </si>
  <si>
    <t>WAYNE CO SCHOOL DIST</t>
  </si>
  <si>
    <t>7800</t>
  </si>
  <si>
    <t>WEBSTER CO SCHOOL DIST</t>
  </si>
  <si>
    <t>7900</t>
  </si>
  <si>
    <t>WILKINSON CO SCHOOL DIST</t>
  </si>
  <si>
    <t>8020</t>
  </si>
  <si>
    <t>LOUISVILLE MUNICIPAL SCHOOL DI</t>
  </si>
  <si>
    <t>8111</t>
  </si>
  <si>
    <t>COFFEEVILLE SCHOOL DIST</t>
  </si>
  <si>
    <t>8113</t>
  </si>
  <si>
    <t>WATER VALLEY SCHOOL DISTRICT</t>
  </si>
  <si>
    <t>8200</t>
  </si>
  <si>
    <t>YAZOO CO SCHOOL DIST</t>
  </si>
  <si>
    <t>8220</t>
  </si>
  <si>
    <t>YAZOO CITY MUNICIPAL SCHOOL DI</t>
  </si>
  <si>
    <t>STATEWIDE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</si>
</sst>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%"/>
    <numFmt numFmtId="166" formatCode="_(&quot;$&quot;* #,##0.000_);_(&quot;$&quot;* \(#,##0.0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name val="Courier"/>
      <family val="3"/>
    </font>
    <font>
      <b/>
      <sz val="10"/>
      <name val="Courier"/>
      <family val="3"/>
    </font>
    <font>
      <b/>
      <sz val="8"/>
      <name val="Courier"/>
      <family val="3"/>
    </font>
    <font>
      <sz val="10"/>
      <name val="Arial"/>
      <family val="2"/>
    </font>
    <font>
      <sz val="10"/>
      <color rgb="FF000000"/>
      <name val="Tahoma"/>
      <family val="2"/>
    </font>
    <font>
      <sz val="10"/>
      <color rgb="FF0000FF"/>
      <name val="Arial"/>
      <family val="2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Fill="1" applyBorder="1"/>
    <xf numFmtId="164" fontId="2" fillId="0" borderId="0" xfId="0" applyNumberFormat="1" applyFont="1" applyFill="1" applyBorder="1" applyProtection="1"/>
    <xf numFmtId="44" fontId="2" fillId="0" borderId="0" xfId="0" applyNumberFormat="1" applyFont="1" applyFill="1" applyBorder="1"/>
    <xf numFmtId="0" fontId="3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centerContinuous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44" fontId="4" fillId="0" borderId="1" xfId="0" applyNumberFormat="1" applyFont="1" applyFill="1" applyBorder="1" applyAlignment="1" applyProtection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5" fillId="0" borderId="1" xfId="0" applyFont="1" applyFill="1" applyBorder="1"/>
    <xf numFmtId="44" fontId="5" fillId="0" borderId="4" xfId="0" applyNumberFormat="1" applyFont="1" applyFill="1" applyBorder="1" applyAlignment="1" applyProtection="1">
      <alignment horizontal="center"/>
    </xf>
    <xf numFmtId="0" fontId="5" fillId="0" borderId="2" xfId="0" applyFont="1" applyFill="1" applyBorder="1"/>
    <xf numFmtId="39" fontId="5" fillId="0" borderId="5" xfId="0" applyNumberFormat="1" applyFont="1" applyFill="1" applyBorder="1" applyAlignment="1" applyProtection="1">
      <alignment horizontal="center"/>
    </xf>
    <xf numFmtId="44" fontId="5" fillId="0" borderId="2" xfId="0" applyNumberFormat="1" applyFont="1" applyFill="1" applyBorder="1" applyAlignment="1" applyProtection="1">
      <alignment horizontal="center"/>
    </xf>
    <xf numFmtId="44" fontId="5" fillId="0" borderId="1" xfId="0" applyNumberFormat="1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6" xfId="0" applyFont="1" applyFill="1" applyBorder="1"/>
    <xf numFmtId="44" fontId="5" fillId="0" borderId="7" xfId="0" applyNumberFormat="1" applyFont="1" applyFill="1" applyBorder="1" applyAlignment="1" applyProtection="1">
      <alignment horizontal="center"/>
    </xf>
    <xf numFmtId="44" fontId="5" fillId="0" borderId="0" xfId="0" applyNumberFormat="1" applyFont="1" applyFill="1" applyBorder="1" applyAlignment="1" applyProtection="1">
      <alignment horizontal="center"/>
    </xf>
    <xf numFmtId="44" fontId="5" fillId="0" borderId="8" xfId="0" applyNumberFormat="1" applyFont="1" applyFill="1" applyBorder="1" applyAlignment="1" applyProtection="1">
      <alignment horizontal="center"/>
    </xf>
    <xf numFmtId="44" fontId="5" fillId="0" borderId="6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9" xfId="0" applyFont="1" applyFill="1" applyBorder="1" applyAlignment="1">
      <alignment horizontal="center"/>
    </xf>
    <xf numFmtId="39" fontId="5" fillId="0" borderId="0" xfId="0" applyNumberFormat="1" applyFont="1" applyFill="1" applyBorder="1" applyAlignment="1" applyProtection="1">
      <alignment horizontal="center"/>
    </xf>
    <xf numFmtId="0" fontId="2" fillId="0" borderId="10" xfId="0" applyFont="1" applyFill="1" applyBorder="1"/>
    <xf numFmtId="44" fontId="2" fillId="0" borderId="11" xfId="0" applyNumberFormat="1" applyFont="1" applyFill="1" applyBorder="1" applyProtection="1"/>
    <xf numFmtId="39" fontId="2" fillId="0" borderId="12" xfId="0" applyNumberFormat="1" applyFont="1" applyFill="1" applyBorder="1" applyProtection="1"/>
    <xf numFmtId="44" fontId="2" fillId="0" borderId="13" xfId="0" applyNumberFormat="1" applyFont="1" applyFill="1" applyBorder="1"/>
    <xf numFmtId="44" fontId="2" fillId="0" borderId="10" xfId="0" applyNumberFormat="1" applyFont="1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6" fillId="0" borderId="15" xfId="0" applyFont="1" applyFill="1" applyBorder="1" applyAlignment="1" applyProtection="1">
      <alignment horizontal="left"/>
    </xf>
    <xf numFmtId="0" fontId="6" fillId="0" borderId="16" xfId="0" applyFont="1" applyFill="1" applyBorder="1" applyAlignment="1" applyProtection="1">
      <alignment horizontal="left"/>
    </xf>
    <xf numFmtId="43" fontId="7" fillId="0" borderId="17" xfId="0" applyNumberFormat="1" applyFont="1" applyFill="1" applyBorder="1"/>
    <xf numFmtId="2" fontId="7" fillId="0" borderId="17" xfId="0" applyNumberFormat="1" applyFont="1" applyFill="1" applyBorder="1"/>
    <xf numFmtId="44" fontId="8" fillId="0" borderId="17" xfId="0" applyNumberFormat="1" applyFont="1" applyFill="1" applyBorder="1" applyProtection="1">
      <protection locked="0"/>
    </xf>
    <xf numFmtId="4" fontId="9" fillId="0" borderId="17" xfId="1" applyNumberFormat="1" applyFont="1" applyFill="1" applyBorder="1" applyAlignment="1" applyProtection="1"/>
    <xf numFmtId="40" fontId="6" fillId="0" borderId="17" xfId="0" applyNumberFormat="1" applyFont="1" applyFill="1" applyBorder="1" applyProtection="1"/>
    <xf numFmtId="165" fontId="6" fillId="0" borderId="17" xfId="0" applyNumberFormat="1" applyFont="1" applyFill="1" applyBorder="1" applyProtection="1"/>
    <xf numFmtId="0" fontId="6" fillId="0" borderId="18" xfId="0" applyFont="1" applyFill="1" applyBorder="1" applyAlignment="1" applyProtection="1">
      <alignment horizontal="left"/>
    </xf>
    <xf numFmtId="0" fontId="6" fillId="0" borderId="19" xfId="0" applyFont="1" applyFill="1" applyBorder="1" applyAlignment="1" applyProtection="1">
      <alignment horizontal="left"/>
    </xf>
    <xf numFmtId="44" fontId="8" fillId="0" borderId="20" xfId="0" applyNumberFormat="1" applyFont="1" applyFill="1" applyBorder="1" applyProtection="1">
      <protection locked="0"/>
    </xf>
    <xf numFmtId="4" fontId="9" fillId="0" borderId="20" xfId="1" applyNumberFormat="1" applyFont="1" applyFill="1" applyBorder="1" applyAlignment="1" applyProtection="1"/>
    <xf numFmtId="40" fontId="6" fillId="0" borderId="20" xfId="0" applyNumberFormat="1" applyFont="1" applyFill="1" applyBorder="1" applyProtection="1"/>
    <xf numFmtId="165" fontId="6" fillId="0" borderId="20" xfId="0" applyNumberFormat="1" applyFont="1" applyFill="1" applyBorder="1" applyProtection="1"/>
    <xf numFmtId="0" fontId="6" fillId="0" borderId="18" xfId="0" applyFont="1" applyFill="1" applyBorder="1"/>
    <xf numFmtId="0" fontId="6" fillId="0" borderId="19" xfId="0" applyFont="1" applyFill="1" applyBorder="1"/>
    <xf numFmtId="44" fontId="6" fillId="0" borderId="20" xfId="0" applyNumberFormat="1" applyFont="1" applyFill="1" applyBorder="1" applyProtection="1"/>
    <xf numFmtId="44" fontId="6" fillId="0" borderId="20" xfId="0" applyNumberFormat="1" applyFont="1" applyFill="1" applyBorder="1"/>
    <xf numFmtId="39" fontId="6" fillId="0" borderId="20" xfId="0" applyNumberFormat="1" applyFont="1" applyFill="1" applyBorder="1" applyProtection="1"/>
    <xf numFmtId="0" fontId="6" fillId="0" borderId="20" xfId="0" applyFont="1" applyFill="1" applyBorder="1"/>
    <xf numFmtId="0" fontId="6" fillId="0" borderId="21" xfId="0" applyFont="1" applyFill="1" applyBorder="1"/>
    <xf numFmtId="0" fontId="6" fillId="0" borderId="22" xfId="0" applyFont="1" applyFill="1" applyBorder="1"/>
    <xf numFmtId="44" fontId="6" fillId="0" borderId="12" xfId="0" applyNumberFormat="1" applyFont="1" applyFill="1" applyBorder="1" applyProtection="1"/>
    <xf numFmtId="39" fontId="6" fillId="0" borderId="12" xfId="0" applyNumberFormat="1" applyFont="1" applyFill="1" applyBorder="1" applyProtection="1"/>
    <xf numFmtId="44" fontId="6" fillId="0" borderId="12" xfId="0" applyNumberFormat="1" applyFont="1" applyFill="1" applyBorder="1"/>
    <xf numFmtId="0" fontId="6" fillId="0" borderId="12" xfId="0" applyFont="1" applyFill="1" applyBorder="1"/>
    <xf numFmtId="0" fontId="6" fillId="0" borderId="14" xfId="0" applyFont="1" applyFill="1" applyBorder="1"/>
    <xf numFmtId="0" fontId="6" fillId="0" borderId="0" xfId="0" applyFont="1" applyFill="1" applyBorder="1"/>
    <xf numFmtId="44" fontId="6" fillId="0" borderId="0" xfId="0" applyNumberFormat="1" applyFont="1" applyFill="1" applyBorder="1" applyProtection="1"/>
    <xf numFmtId="39" fontId="6" fillId="0" borderId="0" xfId="0" applyNumberFormat="1" applyFont="1" applyFill="1" applyBorder="1" applyProtection="1"/>
    <xf numFmtId="44" fontId="6" fillId="0" borderId="0" xfId="0" applyNumberFormat="1" applyFont="1" applyFill="1" applyBorder="1"/>
    <xf numFmtId="165" fontId="6" fillId="0" borderId="0" xfId="2" applyNumberFormat="1" applyFont="1" applyFill="1" applyBorder="1"/>
    <xf numFmtId="39" fontId="6" fillId="0" borderId="0" xfId="0" applyNumberFormat="1" applyFont="1" applyFill="1" applyBorder="1"/>
    <xf numFmtId="166" fontId="6" fillId="0" borderId="0" xfId="0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2"/>
  <sheetViews>
    <sheetView tabSelected="1" topLeftCell="A141" workbookViewId="0">
      <selection activeCell="A162" sqref="A162:XFD240"/>
    </sheetView>
  </sheetViews>
  <sheetFormatPr defaultColWidth="11" defaultRowHeight="15" x14ac:dyDescent="0.25"/>
  <cols>
    <col min="1" max="1" width="7.5703125" style="1" customWidth="1"/>
    <col min="2" max="2" width="35" style="1" customWidth="1"/>
    <col min="3" max="3" width="31.7109375" style="1" bestFit="1" customWidth="1"/>
    <col min="4" max="4" width="18" style="1" customWidth="1"/>
    <col min="5" max="5" width="22.5703125" style="1" customWidth="1"/>
    <col min="6" max="6" width="31.7109375" style="1" bestFit="1" customWidth="1"/>
    <col min="7" max="7" width="18" style="1" customWidth="1"/>
    <col min="8" max="8" width="18.28515625" style="1" customWidth="1"/>
    <col min="9" max="9" width="0.7109375" style="3" customWidth="1"/>
    <col min="10" max="11" width="14.42578125" style="1" hidden="1" customWidth="1"/>
    <col min="12" max="12" width="25.5703125" style="3" customWidth="1"/>
    <col min="13" max="13" width="13.85546875" style="1" customWidth="1"/>
    <col min="14" max="14" width="13.5703125" style="1" customWidth="1"/>
    <col min="15" max="15" width="2.42578125" style="1" customWidth="1"/>
    <col min="16" max="16384" width="11" style="1"/>
  </cols>
  <sheetData>
    <row r="1" spans="1:14" x14ac:dyDescent="0.25">
      <c r="B1" s="2"/>
      <c r="C1" s="2"/>
      <c r="D1" s="2"/>
      <c r="E1" s="2"/>
      <c r="F1" s="2"/>
      <c r="G1" s="2"/>
      <c r="H1" s="2"/>
    </row>
    <row r="2" spans="1:14" ht="15.75" thickBot="1" x14ac:dyDescent="0.3"/>
    <row r="3" spans="1:14" ht="16.5" thickBot="1" x14ac:dyDescent="0.3">
      <c r="B3" s="4" t="s">
        <v>0</v>
      </c>
      <c r="C3" s="4"/>
      <c r="D3" s="4"/>
      <c r="E3" s="4"/>
      <c r="F3" s="4"/>
      <c r="G3" s="4"/>
      <c r="H3" s="4"/>
      <c r="I3" s="5" t="s">
        <v>1</v>
      </c>
      <c r="J3" s="6"/>
      <c r="K3" s="7"/>
      <c r="L3" s="8" t="s">
        <v>2</v>
      </c>
      <c r="M3" s="9"/>
      <c r="N3" s="10"/>
    </row>
    <row r="4" spans="1:14" x14ac:dyDescent="0.25">
      <c r="A4" s="11"/>
      <c r="B4" s="11"/>
      <c r="C4" s="12" t="s">
        <v>3</v>
      </c>
      <c r="D4" s="13"/>
      <c r="E4" s="14" t="s">
        <v>3</v>
      </c>
      <c r="F4" s="12" t="s">
        <v>4</v>
      </c>
      <c r="G4" s="13"/>
      <c r="H4" s="15" t="s">
        <v>4</v>
      </c>
      <c r="I4" s="16" t="s">
        <v>5</v>
      </c>
      <c r="J4" s="17" t="s">
        <v>6</v>
      </c>
      <c r="K4" s="18" t="s">
        <v>7</v>
      </c>
      <c r="L4" s="16" t="s">
        <v>5</v>
      </c>
      <c r="M4" s="17" t="s">
        <v>6</v>
      </c>
      <c r="N4" s="19" t="s">
        <v>8</v>
      </c>
    </row>
    <row r="5" spans="1:14" x14ac:dyDescent="0.25">
      <c r="A5" s="20" t="s">
        <v>9</v>
      </c>
      <c r="B5" s="21"/>
      <c r="C5" s="22" t="s">
        <v>10</v>
      </c>
      <c r="D5" s="23" t="s">
        <v>3</v>
      </c>
      <c r="E5" s="24" t="s">
        <v>11</v>
      </c>
      <c r="F5" s="22" t="s">
        <v>10</v>
      </c>
      <c r="G5" s="23" t="s">
        <v>4</v>
      </c>
      <c r="H5" s="24" t="s">
        <v>11</v>
      </c>
      <c r="I5" s="25" t="s">
        <v>12</v>
      </c>
      <c r="J5" s="26" t="s">
        <v>5</v>
      </c>
      <c r="K5" s="27" t="s">
        <v>13</v>
      </c>
      <c r="L5" s="25" t="s">
        <v>12</v>
      </c>
      <c r="M5" s="26" t="s">
        <v>5</v>
      </c>
      <c r="N5" s="27" t="s">
        <v>13</v>
      </c>
    </row>
    <row r="6" spans="1:14" x14ac:dyDescent="0.25">
      <c r="A6" s="20" t="s">
        <v>14</v>
      </c>
      <c r="B6" s="20" t="s">
        <v>15</v>
      </c>
      <c r="C6" s="22" t="s">
        <v>16</v>
      </c>
      <c r="D6" s="28" t="s">
        <v>17</v>
      </c>
      <c r="E6" s="24" t="s">
        <v>18</v>
      </c>
      <c r="F6" s="22" t="s">
        <v>16</v>
      </c>
      <c r="G6" s="28" t="s">
        <v>17</v>
      </c>
      <c r="H6" s="24" t="s">
        <v>18</v>
      </c>
      <c r="I6" s="25" t="s">
        <v>19</v>
      </c>
      <c r="J6" s="26" t="s">
        <v>12</v>
      </c>
      <c r="K6" s="27" t="s">
        <v>20</v>
      </c>
      <c r="L6" s="25" t="s">
        <v>19</v>
      </c>
      <c r="M6" s="26" t="s">
        <v>12</v>
      </c>
      <c r="N6" s="27" t="s">
        <v>20</v>
      </c>
    </row>
    <row r="7" spans="1:14" ht="15.75" thickBot="1" x14ac:dyDescent="0.3">
      <c r="A7" s="29"/>
      <c r="B7" s="29"/>
      <c r="C7" s="30"/>
      <c r="D7" s="31"/>
      <c r="E7" s="32"/>
      <c r="F7" s="30"/>
      <c r="G7" s="31"/>
      <c r="H7" s="32"/>
      <c r="I7" s="33"/>
      <c r="J7" s="34"/>
      <c r="K7" s="35"/>
      <c r="L7" s="33"/>
      <c r="M7" s="34"/>
      <c r="N7" s="35"/>
    </row>
    <row r="8" spans="1:14" ht="14.1" customHeight="1" x14ac:dyDescent="0.25">
      <c r="A8" s="36" t="s">
        <v>21</v>
      </c>
      <c r="B8" s="37" t="s">
        <v>22</v>
      </c>
      <c r="C8" s="38">
        <v>2968666.51</v>
      </c>
      <c r="D8" s="39">
        <v>3335.91</v>
      </c>
      <c r="E8" s="40">
        <f t="shared" ref="E8:E71" si="0">+C8/D8</f>
        <v>889.91205098458886</v>
      </c>
      <c r="F8" s="38">
        <v>2935511.46</v>
      </c>
      <c r="G8" s="41">
        <v>3494.26</v>
      </c>
      <c r="H8" s="40">
        <f t="shared" ref="H8:H71" si="1">+F8/G8</f>
        <v>840.09531631876268</v>
      </c>
      <c r="I8" s="42">
        <f t="shared" ref="I8:I71" si="2">+C8-F8</f>
        <v>33155.049999999814</v>
      </c>
      <c r="J8" s="43">
        <f t="shared" ref="J8:J71" si="3">+I8/F8</f>
        <v>1.1294471321873093E-2</v>
      </c>
      <c r="K8" s="43">
        <f>ROUND(100/100+J8,3)</f>
        <v>1.0109999999999999</v>
      </c>
      <c r="L8" s="42">
        <f>+E8-H8</f>
        <v>49.816734665826175</v>
      </c>
      <c r="M8" s="43">
        <f t="shared" ref="M8:M71" si="4">+L8/H8</f>
        <v>5.9298907752657788E-2</v>
      </c>
      <c r="N8" s="43">
        <f>ROUND(100/100+M8,3)</f>
        <v>1.0589999999999999</v>
      </c>
    </row>
    <row r="9" spans="1:14" ht="14.1" customHeight="1" x14ac:dyDescent="0.25">
      <c r="A9" s="44" t="s">
        <v>23</v>
      </c>
      <c r="B9" s="45" t="s">
        <v>24</v>
      </c>
      <c r="C9" s="38">
        <v>2195270.16</v>
      </c>
      <c r="D9" s="39">
        <v>3173.9100000000003</v>
      </c>
      <c r="E9" s="46">
        <f t="shared" si="0"/>
        <v>691.66112460655779</v>
      </c>
      <c r="F9" s="38">
        <v>2187912.7999999998</v>
      </c>
      <c r="G9" s="47">
        <v>3309.3</v>
      </c>
      <c r="H9" s="46">
        <f t="shared" si="1"/>
        <v>661.14066418880111</v>
      </c>
      <c r="I9" s="48">
        <f t="shared" si="2"/>
        <v>7357.3600000003353</v>
      </c>
      <c r="J9" s="49">
        <f t="shared" si="3"/>
        <v>3.3627299954551828E-3</v>
      </c>
      <c r="K9" s="49">
        <f t="shared" ref="K9:K74" si="5">ROUND(100/100+J9,3)</f>
        <v>1.0029999999999999</v>
      </c>
      <c r="L9" s="48">
        <f t="shared" ref="L9:L72" si="6">+E9-H9</f>
        <v>30.520460417756681</v>
      </c>
      <c r="M9" s="49">
        <f t="shared" si="4"/>
        <v>4.6163338712805285E-2</v>
      </c>
      <c r="N9" s="49">
        <f t="shared" ref="N9:N72" si="7">ROUND(100/100+M9,3)</f>
        <v>1.046</v>
      </c>
    </row>
    <row r="10" spans="1:14" ht="14.1" customHeight="1" x14ac:dyDescent="0.25">
      <c r="A10" s="44" t="s">
        <v>25</v>
      </c>
      <c r="B10" s="45" t="s">
        <v>26</v>
      </c>
      <c r="C10" s="38">
        <v>1473509.15</v>
      </c>
      <c r="D10" s="39">
        <v>2339.38</v>
      </c>
      <c r="E10" s="46">
        <f t="shared" si="0"/>
        <v>629.8716540279903</v>
      </c>
      <c r="F10" s="38">
        <v>1432389.87</v>
      </c>
      <c r="G10" s="47">
        <v>2273.87</v>
      </c>
      <c r="H10" s="46">
        <f t="shared" si="1"/>
        <v>629.93481157673932</v>
      </c>
      <c r="I10" s="48">
        <f t="shared" si="2"/>
        <v>41119.279999999795</v>
      </c>
      <c r="J10" s="49">
        <f t="shared" si="3"/>
        <v>2.8706765428325592E-2</v>
      </c>
      <c r="K10" s="49">
        <f t="shared" si="5"/>
        <v>1.0289999999999999</v>
      </c>
      <c r="L10" s="48">
        <f t="shared" si="6"/>
        <v>-6.3157548749018133E-2</v>
      </c>
      <c r="M10" s="49">
        <f t="shared" si="4"/>
        <v>-1.0026045169806307E-4</v>
      </c>
      <c r="N10" s="49">
        <f t="shared" si="7"/>
        <v>1</v>
      </c>
    </row>
    <row r="11" spans="1:14" ht="14.1" customHeight="1" x14ac:dyDescent="0.25">
      <c r="A11" s="44" t="s">
        <v>27</v>
      </c>
      <c r="B11" s="45" t="s">
        <v>28</v>
      </c>
      <c r="C11" s="38">
        <v>1171215.8799999999</v>
      </c>
      <c r="D11" s="39">
        <v>995.91</v>
      </c>
      <c r="E11" s="46">
        <f t="shared" si="0"/>
        <v>1176.0258256268137</v>
      </c>
      <c r="F11" s="38">
        <v>840621.3</v>
      </c>
      <c r="G11" s="47">
        <v>1014.89</v>
      </c>
      <c r="H11" s="46">
        <f t="shared" si="1"/>
        <v>828.28809033491325</v>
      </c>
      <c r="I11" s="48">
        <f t="shared" si="2"/>
        <v>330594.57999999984</v>
      </c>
      <c r="J11" s="49">
        <f t="shared" si="3"/>
        <v>0.39327409381608558</v>
      </c>
      <c r="K11" s="49">
        <f t="shared" si="5"/>
        <v>1.393</v>
      </c>
      <c r="L11" s="48">
        <f t="shared" si="6"/>
        <v>347.73773529190044</v>
      </c>
      <c r="M11" s="49">
        <f t="shared" si="4"/>
        <v>0.41982703765702439</v>
      </c>
      <c r="N11" s="49">
        <f t="shared" si="7"/>
        <v>1.42</v>
      </c>
    </row>
    <row r="12" spans="1:14" ht="14.1" customHeight="1" x14ac:dyDescent="0.25">
      <c r="A12" s="44" t="s">
        <v>29</v>
      </c>
      <c r="B12" s="45" t="s">
        <v>30</v>
      </c>
      <c r="C12" s="38">
        <v>635771.77</v>
      </c>
      <c r="D12" s="39">
        <v>993.7299999999999</v>
      </c>
      <c r="E12" s="46">
        <f t="shared" si="0"/>
        <v>639.78321073128529</v>
      </c>
      <c r="F12" s="38">
        <v>634310.92000000004</v>
      </c>
      <c r="G12" s="47">
        <v>999.34</v>
      </c>
      <c r="H12" s="46">
        <f t="shared" si="1"/>
        <v>634.7298416955191</v>
      </c>
      <c r="I12" s="48">
        <f t="shared" si="2"/>
        <v>1460.8499999999767</v>
      </c>
      <c r="J12" s="49">
        <f t="shared" si="3"/>
        <v>2.3030503715748369E-3</v>
      </c>
      <c r="K12" s="49">
        <f t="shared" si="5"/>
        <v>1.002</v>
      </c>
      <c r="L12" s="48">
        <f t="shared" si="6"/>
        <v>5.0533690357661953</v>
      </c>
      <c r="M12" s="49">
        <f t="shared" si="4"/>
        <v>7.9614486413107782E-3</v>
      </c>
      <c r="N12" s="49">
        <f t="shared" si="7"/>
        <v>1.008</v>
      </c>
    </row>
    <row r="13" spans="1:14" ht="14.1" customHeight="1" x14ac:dyDescent="0.25">
      <c r="A13" s="44" t="s">
        <v>31</v>
      </c>
      <c r="B13" s="45" t="s">
        <v>32</v>
      </c>
      <c r="C13" s="38">
        <v>1476658.67</v>
      </c>
      <c r="D13" s="39">
        <v>2200.17</v>
      </c>
      <c r="E13" s="46">
        <f t="shared" si="0"/>
        <v>671.15662426085248</v>
      </c>
      <c r="F13" s="38">
        <v>1405488.16</v>
      </c>
      <c r="G13" s="47">
        <v>2250.4899999999998</v>
      </c>
      <c r="H13" s="46">
        <f t="shared" si="1"/>
        <v>624.52539669138719</v>
      </c>
      <c r="I13" s="48">
        <f t="shared" si="2"/>
        <v>71170.510000000009</v>
      </c>
      <c r="J13" s="49">
        <f t="shared" si="3"/>
        <v>5.0637573496172331E-2</v>
      </c>
      <c r="K13" s="49">
        <f t="shared" si="5"/>
        <v>1.0509999999999999</v>
      </c>
      <c r="L13" s="48">
        <f t="shared" si="6"/>
        <v>46.631227569465295</v>
      </c>
      <c r="M13" s="49">
        <f t="shared" si="4"/>
        <v>7.4666663383920612E-2</v>
      </c>
      <c r="N13" s="49">
        <f t="shared" si="7"/>
        <v>1.075</v>
      </c>
    </row>
    <row r="14" spans="1:14" ht="14.1" customHeight="1" x14ac:dyDescent="0.25">
      <c r="A14" s="44" t="s">
        <v>33</v>
      </c>
      <c r="B14" s="45" t="s">
        <v>34</v>
      </c>
      <c r="C14" s="38">
        <v>952825.75</v>
      </c>
      <c r="D14" s="39">
        <v>1156.8499999999999</v>
      </c>
      <c r="E14" s="46">
        <f t="shared" si="0"/>
        <v>823.63811211479458</v>
      </c>
      <c r="F14" s="38">
        <v>952094.09</v>
      </c>
      <c r="G14" s="47">
        <v>1185.5899999999999</v>
      </c>
      <c r="H14" s="46">
        <f t="shared" si="1"/>
        <v>803.05509493163743</v>
      </c>
      <c r="I14" s="48">
        <f t="shared" si="2"/>
        <v>731.6600000000326</v>
      </c>
      <c r="J14" s="49">
        <f t="shared" si="3"/>
        <v>7.6847446873662731E-4</v>
      </c>
      <c r="K14" s="49">
        <f t="shared" si="5"/>
        <v>1.0009999999999999</v>
      </c>
      <c r="L14" s="48">
        <f t="shared" si="6"/>
        <v>20.583017183157153</v>
      </c>
      <c r="M14" s="49">
        <f t="shared" si="4"/>
        <v>2.5630890474469061E-2</v>
      </c>
      <c r="N14" s="49">
        <f t="shared" si="7"/>
        <v>1.026</v>
      </c>
    </row>
    <row r="15" spans="1:14" ht="14.1" customHeight="1" x14ac:dyDescent="0.25">
      <c r="A15" s="44" t="s">
        <v>35</v>
      </c>
      <c r="B15" s="45" t="s">
        <v>36</v>
      </c>
      <c r="C15" s="38">
        <v>585705.18999999994</v>
      </c>
      <c r="D15" s="39">
        <v>731.43000000000006</v>
      </c>
      <c r="E15" s="46">
        <f t="shared" si="0"/>
        <v>800.76725045458886</v>
      </c>
      <c r="F15" s="38">
        <v>556581.69999999995</v>
      </c>
      <c r="G15" s="47">
        <v>752.63</v>
      </c>
      <c r="H15" s="46">
        <f t="shared" si="1"/>
        <v>739.51569828468166</v>
      </c>
      <c r="I15" s="48">
        <f t="shared" si="2"/>
        <v>29123.489999999991</v>
      </c>
      <c r="J15" s="49">
        <f t="shared" si="3"/>
        <v>5.2325633415543471E-2</v>
      </c>
      <c r="K15" s="49">
        <f>ROUND(100/100+J15,3)</f>
        <v>1.052</v>
      </c>
      <c r="L15" s="48">
        <f t="shared" si="6"/>
        <v>61.2515521699072</v>
      </c>
      <c r="M15" s="49">
        <f t="shared" si="4"/>
        <v>8.2826574624421279E-2</v>
      </c>
      <c r="N15" s="49">
        <f t="shared" si="7"/>
        <v>1.083</v>
      </c>
    </row>
    <row r="16" spans="1:14" ht="14.1" customHeight="1" x14ac:dyDescent="0.25">
      <c r="A16" s="44" t="s">
        <v>37</v>
      </c>
      <c r="B16" s="45" t="s">
        <v>38</v>
      </c>
      <c r="C16" s="38">
        <v>237016.37</v>
      </c>
      <c r="D16" s="39">
        <v>227.89000000000001</v>
      </c>
      <c r="E16" s="46">
        <f t="shared" si="0"/>
        <v>1040.0472596428101</v>
      </c>
      <c r="F16" s="38">
        <v>229975.43</v>
      </c>
      <c r="G16" s="47">
        <v>242.07</v>
      </c>
      <c r="H16" s="46">
        <f t="shared" si="1"/>
        <v>950.03689015574002</v>
      </c>
      <c r="I16" s="48">
        <f t="shared" si="2"/>
        <v>7040.9400000000023</v>
      </c>
      <c r="J16" s="49">
        <f t="shared" si="3"/>
        <v>3.0616053201857271E-2</v>
      </c>
      <c r="K16" s="49">
        <f t="shared" si="5"/>
        <v>1.0309999999999999</v>
      </c>
      <c r="L16" s="48">
        <f t="shared" si="6"/>
        <v>90.010369487070079</v>
      </c>
      <c r="M16" s="49">
        <f t="shared" si="4"/>
        <v>9.4744078277123153E-2</v>
      </c>
      <c r="N16" s="49">
        <f t="shared" si="7"/>
        <v>1.095</v>
      </c>
    </row>
    <row r="17" spans="1:14" ht="14.1" customHeight="1" x14ac:dyDescent="0.25">
      <c r="A17" s="44" t="s">
        <v>39</v>
      </c>
      <c r="B17" s="45" t="s">
        <v>40</v>
      </c>
      <c r="C17" s="38">
        <v>503191.31</v>
      </c>
      <c r="D17" s="39">
        <v>599.7299999999999</v>
      </c>
      <c r="E17" s="46">
        <f t="shared" si="0"/>
        <v>839.02974671935715</v>
      </c>
      <c r="F17" s="38">
        <v>483987.3</v>
      </c>
      <c r="G17" s="47">
        <v>615.41</v>
      </c>
      <c r="H17" s="46">
        <f t="shared" si="1"/>
        <v>786.44692156448548</v>
      </c>
      <c r="I17" s="48">
        <f t="shared" si="2"/>
        <v>19204.010000000009</v>
      </c>
      <c r="J17" s="49">
        <f t="shared" si="3"/>
        <v>3.9678747768794778E-2</v>
      </c>
      <c r="K17" s="49">
        <f t="shared" si="5"/>
        <v>1.04</v>
      </c>
      <c r="L17" s="48">
        <f t="shared" si="6"/>
        <v>52.582825154871671</v>
      </c>
      <c r="M17" s="49">
        <f t="shared" si="4"/>
        <v>6.6861251170350078E-2</v>
      </c>
      <c r="N17" s="49">
        <f t="shared" si="7"/>
        <v>1.0669999999999999</v>
      </c>
    </row>
    <row r="18" spans="1:14" ht="14.1" customHeight="1" x14ac:dyDescent="0.25">
      <c r="A18" s="44" t="s">
        <v>41</v>
      </c>
      <c r="B18" s="45" t="s">
        <v>42</v>
      </c>
      <c r="C18" s="38">
        <v>1986273.78</v>
      </c>
      <c r="D18" s="39">
        <v>3522.17</v>
      </c>
      <c r="E18" s="46">
        <f t="shared" si="0"/>
        <v>563.93467095568928</v>
      </c>
      <c r="F18" s="38">
        <v>1823231.32</v>
      </c>
      <c r="G18" s="47">
        <v>3475.7</v>
      </c>
      <c r="H18" s="46">
        <f t="shared" si="1"/>
        <v>524.56521564001503</v>
      </c>
      <c r="I18" s="48">
        <f t="shared" si="2"/>
        <v>163042.45999999996</v>
      </c>
      <c r="J18" s="49">
        <f t="shared" si="3"/>
        <v>8.9424999566154864E-2</v>
      </c>
      <c r="K18" s="49">
        <f t="shared" si="5"/>
        <v>1.089</v>
      </c>
      <c r="L18" s="48">
        <f t="shared" si="6"/>
        <v>39.369455315674259</v>
      </c>
      <c r="M18" s="49">
        <f t="shared" si="4"/>
        <v>7.5051593475636988E-2</v>
      </c>
      <c r="N18" s="49">
        <f t="shared" si="7"/>
        <v>1.075</v>
      </c>
    </row>
    <row r="19" spans="1:14" ht="14.1" customHeight="1" x14ac:dyDescent="0.25">
      <c r="A19" s="44" t="s">
        <v>43</v>
      </c>
      <c r="B19" s="45" t="s">
        <v>44</v>
      </c>
      <c r="C19" s="38">
        <v>302510.45</v>
      </c>
      <c r="D19" s="39">
        <v>477.9</v>
      </c>
      <c r="E19" s="46">
        <f t="shared" si="0"/>
        <v>632.99947687800795</v>
      </c>
      <c r="F19" s="38">
        <v>316634.71999999997</v>
      </c>
      <c r="G19" s="47">
        <v>468.52</v>
      </c>
      <c r="H19" s="46">
        <f t="shared" si="1"/>
        <v>675.81900452488685</v>
      </c>
      <c r="I19" s="48">
        <f t="shared" si="2"/>
        <v>-14124.26999999996</v>
      </c>
      <c r="J19" s="49">
        <f t="shared" si="3"/>
        <v>-4.4607458082929E-2</v>
      </c>
      <c r="K19" s="49">
        <f t="shared" si="5"/>
        <v>0.95499999999999996</v>
      </c>
      <c r="L19" s="48">
        <f t="shared" si="6"/>
        <v>-42.819527646878896</v>
      </c>
      <c r="M19" s="49">
        <f t="shared" si="4"/>
        <v>-6.3359460684272714E-2</v>
      </c>
      <c r="N19" s="49">
        <f t="shared" si="7"/>
        <v>0.93700000000000006</v>
      </c>
    </row>
    <row r="20" spans="1:14" ht="14.1" customHeight="1" x14ac:dyDescent="0.25">
      <c r="A20" s="44" t="s">
        <v>45</v>
      </c>
      <c r="B20" s="45" t="s">
        <v>46</v>
      </c>
      <c r="C20" s="38">
        <v>318118.05</v>
      </c>
      <c r="D20" s="39">
        <v>557.78</v>
      </c>
      <c r="E20" s="46">
        <f t="shared" si="0"/>
        <v>570.3288931119796</v>
      </c>
      <c r="F20" s="38">
        <v>301133.69</v>
      </c>
      <c r="G20" s="47">
        <v>530.94000000000005</v>
      </c>
      <c r="H20" s="46">
        <f t="shared" si="1"/>
        <v>567.17084793008621</v>
      </c>
      <c r="I20" s="48">
        <f t="shared" si="2"/>
        <v>16984.359999999986</v>
      </c>
      <c r="J20" s="49">
        <f t="shared" si="3"/>
        <v>5.6401394344153206E-2</v>
      </c>
      <c r="K20" s="49">
        <f t="shared" si="5"/>
        <v>1.056</v>
      </c>
      <c r="L20" s="48">
        <f t="shared" si="6"/>
        <v>3.1580451818933852</v>
      </c>
      <c r="M20" s="49">
        <f t="shared" si="4"/>
        <v>5.5680668239892856E-3</v>
      </c>
      <c r="N20" s="49">
        <f t="shared" si="7"/>
        <v>1.006</v>
      </c>
    </row>
    <row r="21" spans="1:14" ht="14.1" customHeight="1" x14ac:dyDescent="0.25">
      <c r="A21" s="44" t="s">
        <v>47</v>
      </c>
      <c r="B21" s="45" t="s">
        <v>48</v>
      </c>
      <c r="C21" s="38">
        <v>1730591.48</v>
      </c>
      <c r="D21" s="39">
        <v>2311.54</v>
      </c>
      <c r="E21" s="46">
        <f t="shared" si="0"/>
        <v>748.6746844095278</v>
      </c>
      <c r="F21" s="38">
        <v>1651132.37</v>
      </c>
      <c r="G21" s="47">
        <v>2316.59</v>
      </c>
      <c r="H21" s="46">
        <f t="shared" si="1"/>
        <v>712.74259579813429</v>
      </c>
      <c r="I21" s="48">
        <f t="shared" si="2"/>
        <v>79459.10999999987</v>
      </c>
      <c r="J21" s="49">
        <f t="shared" si="3"/>
        <v>4.8124009585009751E-2</v>
      </c>
      <c r="K21" s="49">
        <f t="shared" si="5"/>
        <v>1.048</v>
      </c>
      <c r="L21" s="48">
        <f t="shared" si="6"/>
        <v>35.93208861139351</v>
      </c>
      <c r="M21" s="49">
        <f t="shared" si="4"/>
        <v>5.0413836388095337E-2</v>
      </c>
      <c r="N21" s="49">
        <f t="shared" si="7"/>
        <v>1.05</v>
      </c>
    </row>
    <row r="22" spans="1:14" ht="14.1" customHeight="1" x14ac:dyDescent="0.25">
      <c r="A22" s="44" t="s">
        <v>49</v>
      </c>
      <c r="B22" s="45" t="s">
        <v>50</v>
      </c>
      <c r="C22" s="38">
        <v>834553.57</v>
      </c>
      <c r="D22" s="39">
        <v>911.35</v>
      </c>
      <c r="E22" s="46">
        <f t="shared" si="0"/>
        <v>915.73332967575561</v>
      </c>
      <c r="F22" s="38">
        <v>776943.78</v>
      </c>
      <c r="G22" s="47">
        <v>909.33</v>
      </c>
      <c r="H22" s="46">
        <f t="shared" si="1"/>
        <v>854.41344726336968</v>
      </c>
      <c r="I22" s="48">
        <f t="shared" si="2"/>
        <v>57609.789999999921</v>
      </c>
      <c r="J22" s="49">
        <f t="shared" si="3"/>
        <v>7.4149238957804536E-2</v>
      </c>
      <c r="K22" s="49">
        <f t="shared" si="5"/>
        <v>1.0740000000000001</v>
      </c>
      <c r="L22" s="48">
        <f t="shared" si="6"/>
        <v>61.319882412385937</v>
      </c>
      <c r="M22" s="49">
        <f t="shared" si="4"/>
        <v>7.1768395744226055E-2</v>
      </c>
      <c r="N22" s="49">
        <f t="shared" si="7"/>
        <v>1.0720000000000001</v>
      </c>
    </row>
    <row r="23" spans="1:14" ht="14.1" customHeight="1" x14ac:dyDescent="0.25">
      <c r="A23" s="44" t="s">
        <v>51</v>
      </c>
      <c r="B23" s="45" t="s">
        <v>52</v>
      </c>
      <c r="C23" s="38">
        <v>337291.5</v>
      </c>
      <c r="D23" s="39">
        <v>451.78000000000003</v>
      </c>
      <c r="E23" s="46">
        <f t="shared" si="0"/>
        <v>746.58351409978309</v>
      </c>
      <c r="F23" s="38">
        <v>321204.95</v>
      </c>
      <c r="G23" s="47">
        <v>513.19000000000005</v>
      </c>
      <c r="H23" s="46">
        <f t="shared" si="1"/>
        <v>625.89869249205947</v>
      </c>
      <c r="I23" s="48">
        <f t="shared" si="2"/>
        <v>16086.549999999988</v>
      </c>
      <c r="J23" s="49">
        <f t="shared" si="3"/>
        <v>5.0081886969674617E-2</v>
      </c>
      <c r="K23" s="49">
        <f t="shared" si="5"/>
        <v>1.05</v>
      </c>
      <c r="L23" s="48">
        <f t="shared" si="6"/>
        <v>120.68482160772362</v>
      </c>
      <c r="M23" s="49">
        <f t="shared" si="4"/>
        <v>0.1928184593695324</v>
      </c>
      <c r="N23" s="49">
        <f t="shared" si="7"/>
        <v>1.1930000000000001</v>
      </c>
    </row>
    <row r="24" spans="1:14" ht="14.1" customHeight="1" x14ac:dyDescent="0.25">
      <c r="A24" s="44" t="s">
        <v>53</v>
      </c>
      <c r="B24" s="45" t="s">
        <v>54</v>
      </c>
      <c r="C24" s="38">
        <v>1401072.6399999999</v>
      </c>
      <c r="D24" s="39">
        <v>1707.34</v>
      </c>
      <c r="E24" s="46">
        <f t="shared" si="0"/>
        <v>820.61724085419428</v>
      </c>
      <c r="F24" s="38">
        <v>1288186.51</v>
      </c>
      <c r="G24" s="47">
        <v>1703.35</v>
      </c>
      <c r="H24" s="46">
        <f t="shared" si="1"/>
        <v>756.26648075850539</v>
      </c>
      <c r="I24" s="48">
        <f t="shared" si="2"/>
        <v>112886.12999999989</v>
      </c>
      <c r="J24" s="49">
        <f t="shared" si="3"/>
        <v>8.7631821264763821E-2</v>
      </c>
      <c r="K24" s="49">
        <f t="shared" si="5"/>
        <v>1.0880000000000001</v>
      </c>
      <c r="L24" s="48">
        <f t="shared" si="6"/>
        <v>64.350760095688884</v>
      </c>
      <c r="M24" s="49">
        <f t="shared" si="4"/>
        <v>8.5090059830693024E-2</v>
      </c>
      <c r="N24" s="49">
        <f t="shared" si="7"/>
        <v>1.085</v>
      </c>
    </row>
    <row r="25" spans="1:14" ht="14.1" customHeight="1" x14ac:dyDescent="0.25">
      <c r="A25" s="44" t="s">
        <v>55</v>
      </c>
      <c r="B25" s="45" t="s">
        <v>56</v>
      </c>
      <c r="C25" s="38">
        <v>484590.85</v>
      </c>
      <c r="D25" s="39">
        <v>656.93</v>
      </c>
      <c r="E25" s="46">
        <f t="shared" si="0"/>
        <v>737.65979632533151</v>
      </c>
      <c r="F25" s="38">
        <v>508650.92</v>
      </c>
      <c r="G25" s="47">
        <v>670.85</v>
      </c>
      <c r="H25" s="46">
        <f t="shared" si="1"/>
        <v>758.21855854512921</v>
      </c>
      <c r="I25" s="48">
        <f t="shared" si="2"/>
        <v>-24060.070000000007</v>
      </c>
      <c r="J25" s="49">
        <f t="shared" si="3"/>
        <v>-4.7301732984184927E-2</v>
      </c>
      <c r="K25" s="49">
        <f t="shared" si="5"/>
        <v>0.95299999999999996</v>
      </c>
      <c r="L25" s="48">
        <f t="shared" si="6"/>
        <v>-20.5587622197977</v>
      </c>
      <c r="M25" s="49">
        <f t="shared" si="4"/>
        <v>-2.7114559500160323E-2</v>
      </c>
      <c r="N25" s="49">
        <f t="shared" si="7"/>
        <v>0.97299999999999998</v>
      </c>
    </row>
    <row r="26" spans="1:14" ht="14.1" customHeight="1" x14ac:dyDescent="0.25">
      <c r="A26" s="44" t="s">
        <v>57</v>
      </c>
      <c r="B26" s="45" t="s">
        <v>58</v>
      </c>
      <c r="C26" s="38">
        <v>1094443.9300000002</v>
      </c>
      <c r="D26" s="39">
        <v>1298.9699999999998</v>
      </c>
      <c r="E26" s="46">
        <f t="shared" si="0"/>
        <v>842.54750302162506</v>
      </c>
      <c r="F26" s="38">
        <v>1032515.29</v>
      </c>
      <c r="G26" s="47">
        <v>1385.17</v>
      </c>
      <c r="H26" s="46">
        <f t="shared" si="1"/>
        <v>745.40691034313477</v>
      </c>
      <c r="I26" s="48">
        <f t="shared" si="2"/>
        <v>61928.64000000013</v>
      </c>
      <c r="J26" s="49">
        <f t="shared" si="3"/>
        <v>5.9978424145176706E-2</v>
      </c>
      <c r="K26" s="49">
        <f t="shared" si="5"/>
        <v>1.06</v>
      </c>
      <c r="L26" s="48">
        <f t="shared" si="6"/>
        <v>97.140592678490293</v>
      </c>
      <c r="M26" s="49">
        <f t="shared" si="4"/>
        <v>0.13031887862935609</v>
      </c>
      <c r="N26" s="49">
        <f t="shared" si="7"/>
        <v>1.1299999999999999</v>
      </c>
    </row>
    <row r="27" spans="1:14" ht="14.1" customHeight="1" x14ac:dyDescent="0.25">
      <c r="A27" s="44" t="s">
        <v>59</v>
      </c>
      <c r="B27" s="45" t="s">
        <v>60</v>
      </c>
      <c r="C27" s="38">
        <v>976588.91</v>
      </c>
      <c r="D27" s="39">
        <v>1500.5200000000002</v>
      </c>
      <c r="E27" s="46">
        <f t="shared" si="0"/>
        <v>650.83365100098626</v>
      </c>
      <c r="F27" s="38">
        <v>1045915.14</v>
      </c>
      <c r="G27" s="47">
        <v>1575.65</v>
      </c>
      <c r="H27" s="46">
        <f t="shared" si="1"/>
        <v>663.79915590391261</v>
      </c>
      <c r="I27" s="48">
        <f t="shared" si="2"/>
        <v>-69326.229999999981</v>
      </c>
      <c r="J27" s="49">
        <f t="shared" si="3"/>
        <v>-6.6282843940857358E-2</v>
      </c>
      <c r="K27" s="49">
        <f t="shared" si="5"/>
        <v>0.93400000000000005</v>
      </c>
      <c r="L27" s="48">
        <f t="shared" si="6"/>
        <v>-12.965504902926341</v>
      </c>
      <c r="M27" s="49">
        <f t="shared" si="4"/>
        <v>-1.9532270849713384E-2</v>
      </c>
      <c r="N27" s="49">
        <f t="shared" si="7"/>
        <v>0.98</v>
      </c>
    </row>
    <row r="28" spans="1:14" ht="14.1" customHeight="1" x14ac:dyDescent="0.25">
      <c r="A28" s="44" t="s">
        <v>61</v>
      </c>
      <c r="B28" s="45" t="s">
        <v>62</v>
      </c>
      <c r="C28" s="38">
        <v>681101.02</v>
      </c>
      <c r="D28" s="39">
        <v>923.87</v>
      </c>
      <c r="E28" s="46">
        <f t="shared" si="0"/>
        <v>737.22603829543118</v>
      </c>
      <c r="F28" s="38">
        <v>673670.13</v>
      </c>
      <c r="G28" s="47">
        <v>928.45</v>
      </c>
      <c r="H28" s="46">
        <f t="shared" si="1"/>
        <v>725.5857935268458</v>
      </c>
      <c r="I28" s="48">
        <f t="shared" si="2"/>
        <v>7430.890000000014</v>
      </c>
      <c r="J28" s="49">
        <f t="shared" si="3"/>
        <v>1.1030457888937445E-2</v>
      </c>
      <c r="K28" s="49">
        <f t="shared" si="5"/>
        <v>1.0109999999999999</v>
      </c>
      <c r="L28" s="48">
        <f t="shared" si="6"/>
        <v>11.640244768585376</v>
      </c>
      <c r="M28" s="49">
        <f t="shared" si="4"/>
        <v>1.6042547790256177E-2</v>
      </c>
      <c r="N28" s="49">
        <f t="shared" si="7"/>
        <v>1.016</v>
      </c>
    </row>
    <row r="29" spans="1:14" ht="14.1" customHeight="1" x14ac:dyDescent="0.25">
      <c r="A29" s="44" t="s">
        <v>63</v>
      </c>
      <c r="B29" s="45" t="s">
        <v>64</v>
      </c>
      <c r="C29" s="38">
        <v>949977.91</v>
      </c>
      <c r="D29" s="39">
        <v>1835.1799999999998</v>
      </c>
      <c r="E29" s="46">
        <f t="shared" si="0"/>
        <v>517.64835601957304</v>
      </c>
      <c r="F29" s="38">
        <v>1006885.1</v>
      </c>
      <c r="G29" s="47">
        <v>1880.17</v>
      </c>
      <c r="H29" s="46">
        <f t="shared" si="1"/>
        <v>535.52875537850298</v>
      </c>
      <c r="I29" s="48">
        <f t="shared" si="2"/>
        <v>-56907.189999999944</v>
      </c>
      <c r="J29" s="49">
        <f t="shared" si="3"/>
        <v>-5.6518057522154164E-2</v>
      </c>
      <c r="K29" s="49">
        <f t="shared" si="5"/>
        <v>0.94299999999999995</v>
      </c>
      <c r="L29" s="48">
        <f t="shared" si="6"/>
        <v>-17.880399358929935</v>
      </c>
      <c r="M29" s="49">
        <f t="shared" si="4"/>
        <v>-3.3388308619006574E-2</v>
      </c>
      <c r="N29" s="49">
        <f t="shared" si="7"/>
        <v>0.96699999999999997</v>
      </c>
    </row>
    <row r="30" spans="1:14" ht="14.1" customHeight="1" x14ac:dyDescent="0.25">
      <c r="A30" s="44" t="s">
        <v>65</v>
      </c>
      <c r="B30" s="45" t="s">
        <v>66</v>
      </c>
      <c r="C30" s="38">
        <v>84623.689999999988</v>
      </c>
      <c r="D30" s="39">
        <v>140.47</v>
      </c>
      <c r="E30" s="46">
        <f t="shared" si="0"/>
        <v>602.43247668541312</v>
      </c>
      <c r="F30" s="38">
        <v>99723.48</v>
      </c>
      <c r="G30" s="47">
        <v>137.74</v>
      </c>
      <c r="H30" s="46">
        <f t="shared" si="1"/>
        <v>723.99796718455048</v>
      </c>
      <c r="I30" s="48">
        <f t="shared" si="2"/>
        <v>-15099.790000000008</v>
      </c>
      <c r="J30" s="49">
        <f t="shared" si="3"/>
        <v>-0.15141659717450703</v>
      </c>
      <c r="K30" s="49">
        <f t="shared" si="5"/>
        <v>0.84899999999999998</v>
      </c>
      <c r="L30" s="48">
        <f t="shared" si="6"/>
        <v>-121.56549049913735</v>
      </c>
      <c r="M30" s="49">
        <f t="shared" si="4"/>
        <v>-0.16790860749495687</v>
      </c>
      <c r="N30" s="49">
        <f t="shared" si="7"/>
        <v>0.83199999999999996</v>
      </c>
    </row>
    <row r="31" spans="1:14" ht="14.1" customHeight="1" x14ac:dyDescent="0.25">
      <c r="A31" s="44" t="s">
        <v>67</v>
      </c>
      <c r="B31" s="45" t="s">
        <v>68</v>
      </c>
      <c r="C31" s="38">
        <v>1703161.24</v>
      </c>
      <c r="D31" s="39">
        <v>2904.6899999999996</v>
      </c>
      <c r="E31" s="46">
        <f t="shared" si="0"/>
        <v>586.34871191073751</v>
      </c>
      <c r="F31" s="38">
        <v>1663910.05</v>
      </c>
      <c r="G31" s="47">
        <v>2984.61</v>
      </c>
      <c r="H31" s="46">
        <f t="shared" si="1"/>
        <v>557.4966411021876</v>
      </c>
      <c r="I31" s="48">
        <f t="shared" si="2"/>
        <v>39251.189999999944</v>
      </c>
      <c r="J31" s="49">
        <f t="shared" si="3"/>
        <v>2.3589730706897252E-2</v>
      </c>
      <c r="K31" s="49">
        <f t="shared" si="5"/>
        <v>1.024</v>
      </c>
      <c r="L31" s="48">
        <f t="shared" si="6"/>
        <v>28.852070808549911</v>
      </c>
      <c r="M31" s="49">
        <f t="shared" si="4"/>
        <v>5.1752905186134394E-2</v>
      </c>
      <c r="N31" s="49">
        <f t="shared" si="7"/>
        <v>1.052</v>
      </c>
    </row>
    <row r="32" spans="1:14" ht="14.1" customHeight="1" x14ac:dyDescent="0.25">
      <c r="A32" s="44" t="s">
        <v>69</v>
      </c>
      <c r="B32" s="45" t="s">
        <v>70</v>
      </c>
      <c r="C32" s="38">
        <v>1672417.15</v>
      </c>
      <c r="D32" s="39">
        <v>1430.43</v>
      </c>
      <c r="E32" s="46">
        <f t="shared" si="0"/>
        <v>1169.1709136413524</v>
      </c>
      <c r="F32" s="38">
        <v>1627752.33</v>
      </c>
      <c r="G32" s="47">
        <v>1431.29</v>
      </c>
      <c r="H32" s="46">
        <f t="shared" si="1"/>
        <v>1137.2624206135724</v>
      </c>
      <c r="I32" s="48">
        <f t="shared" si="2"/>
        <v>44664.819999999832</v>
      </c>
      <c r="J32" s="49">
        <f t="shared" si="3"/>
        <v>2.7439567541580376E-2</v>
      </c>
      <c r="K32" s="49">
        <f t="shared" si="5"/>
        <v>1.0269999999999999</v>
      </c>
      <c r="L32" s="48">
        <f t="shared" si="6"/>
        <v>31.908493027779969</v>
      </c>
      <c r="M32" s="49">
        <f t="shared" si="4"/>
        <v>2.8057282514061085E-2</v>
      </c>
      <c r="N32" s="49">
        <f t="shared" si="7"/>
        <v>1.028</v>
      </c>
    </row>
    <row r="33" spans="1:14" ht="14.1" customHeight="1" x14ac:dyDescent="0.25">
      <c r="A33" s="44" t="s">
        <v>71</v>
      </c>
      <c r="B33" s="45" t="s">
        <v>72</v>
      </c>
      <c r="C33" s="38">
        <v>64674.43</v>
      </c>
      <c r="D33" s="39">
        <v>225.25000000000003</v>
      </c>
      <c r="E33" s="46">
        <f t="shared" si="0"/>
        <v>287.12288568257486</v>
      </c>
      <c r="F33" s="38">
        <v>81743.25</v>
      </c>
      <c r="G33" s="47">
        <v>220.5</v>
      </c>
      <c r="H33" s="46">
        <f t="shared" si="1"/>
        <v>370.71768707482994</v>
      </c>
      <c r="I33" s="48">
        <f t="shared" si="2"/>
        <v>-17068.82</v>
      </c>
      <c r="J33" s="49">
        <f t="shared" si="3"/>
        <v>-0.20881014640352566</v>
      </c>
      <c r="K33" s="49">
        <f t="shared" si="5"/>
        <v>0.79100000000000004</v>
      </c>
      <c r="L33" s="48">
        <f t="shared" si="6"/>
        <v>-83.594801392255079</v>
      </c>
      <c r="M33" s="49">
        <f t="shared" si="4"/>
        <v>-0.22549450513641486</v>
      </c>
      <c r="N33" s="49">
        <f t="shared" si="7"/>
        <v>0.77500000000000002</v>
      </c>
    </row>
    <row r="34" spans="1:14" ht="14.1" customHeight="1" x14ac:dyDescent="0.25">
      <c r="A34" s="44" t="s">
        <v>73</v>
      </c>
      <c r="B34" s="45" t="s">
        <v>74</v>
      </c>
      <c r="C34" s="38">
        <v>1658774.92</v>
      </c>
      <c r="D34" s="39">
        <v>2815.7199999999993</v>
      </c>
      <c r="E34" s="46">
        <f t="shared" si="0"/>
        <v>589.11217024420057</v>
      </c>
      <c r="F34" s="38">
        <v>1602732.08</v>
      </c>
      <c r="G34" s="47">
        <v>2929.62</v>
      </c>
      <c r="H34" s="46">
        <f t="shared" si="1"/>
        <v>547.07848799503017</v>
      </c>
      <c r="I34" s="48">
        <f t="shared" si="2"/>
        <v>56042.839999999851</v>
      </c>
      <c r="J34" s="49">
        <f t="shared" si="3"/>
        <v>3.4967066984770062E-2</v>
      </c>
      <c r="K34" s="49">
        <f t="shared" si="5"/>
        <v>1.0349999999999999</v>
      </c>
      <c r="L34" s="48">
        <f t="shared" si="6"/>
        <v>42.033682249170397</v>
      </c>
      <c r="M34" s="49">
        <f t="shared" si="4"/>
        <v>7.6833001427671271E-2</v>
      </c>
      <c r="N34" s="49">
        <f t="shared" si="7"/>
        <v>1.077</v>
      </c>
    </row>
    <row r="35" spans="1:14" ht="14.1" customHeight="1" x14ac:dyDescent="0.25">
      <c r="A35" s="44" t="s">
        <v>75</v>
      </c>
      <c r="B35" s="45" t="s">
        <v>76</v>
      </c>
      <c r="C35" s="38">
        <v>1261731.8899999999</v>
      </c>
      <c r="D35" s="39">
        <v>2613.23</v>
      </c>
      <c r="E35" s="46">
        <f t="shared" si="0"/>
        <v>482.82466143431685</v>
      </c>
      <c r="F35" s="38">
        <v>1240075.6299999999</v>
      </c>
      <c r="G35" s="47">
        <v>2684.15</v>
      </c>
      <c r="H35" s="46">
        <f t="shared" si="1"/>
        <v>461.99937782910786</v>
      </c>
      <c r="I35" s="48">
        <f t="shared" si="2"/>
        <v>21656.260000000009</v>
      </c>
      <c r="J35" s="49">
        <f t="shared" si="3"/>
        <v>1.7463660663987093E-2</v>
      </c>
      <c r="K35" s="49">
        <f t="shared" si="5"/>
        <v>1.0169999999999999</v>
      </c>
      <c r="L35" s="48">
        <f t="shared" si="6"/>
        <v>20.825283605208995</v>
      </c>
      <c r="M35" s="49">
        <f t="shared" si="4"/>
        <v>4.5076432143837657E-2</v>
      </c>
      <c r="N35" s="49">
        <f t="shared" si="7"/>
        <v>1.0449999999999999</v>
      </c>
    </row>
    <row r="36" spans="1:14" ht="14.1" customHeight="1" x14ac:dyDescent="0.25">
      <c r="A36" s="44" t="s">
        <v>77</v>
      </c>
      <c r="B36" s="45" t="s">
        <v>78</v>
      </c>
      <c r="C36" s="38">
        <v>847804.8</v>
      </c>
      <c r="D36" s="39">
        <v>1443.25</v>
      </c>
      <c r="E36" s="46">
        <f t="shared" si="0"/>
        <v>587.42754200588956</v>
      </c>
      <c r="F36" s="38">
        <v>814861.52</v>
      </c>
      <c r="G36" s="47">
        <v>1420.56</v>
      </c>
      <c r="H36" s="46">
        <f t="shared" si="1"/>
        <v>573.61992453680239</v>
      </c>
      <c r="I36" s="48">
        <f t="shared" si="2"/>
        <v>32943.280000000028</v>
      </c>
      <c r="J36" s="49">
        <f t="shared" si="3"/>
        <v>4.0428071753836198E-2</v>
      </c>
      <c r="K36" s="49">
        <f t="shared" si="5"/>
        <v>1.04</v>
      </c>
      <c r="L36" s="48">
        <f t="shared" si="6"/>
        <v>13.807617469087177</v>
      </c>
      <c r="M36" s="49">
        <f t="shared" si="4"/>
        <v>2.4071021382733204E-2</v>
      </c>
      <c r="N36" s="49">
        <f t="shared" si="7"/>
        <v>1.024</v>
      </c>
    </row>
    <row r="37" spans="1:14" ht="14.1" customHeight="1" x14ac:dyDescent="0.25">
      <c r="A37" s="44" t="s">
        <v>79</v>
      </c>
      <c r="B37" s="45" t="s">
        <v>80</v>
      </c>
      <c r="C37" s="38">
        <v>2403164.0700000003</v>
      </c>
      <c r="D37" s="39">
        <v>2733.9500000000007</v>
      </c>
      <c r="E37" s="46">
        <f>+C37/D37</f>
        <v>879.00805428043657</v>
      </c>
      <c r="F37" s="38">
        <v>2366108.34</v>
      </c>
      <c r="G37" s="47">
        <v>2871.19</v>
      </c>
      <c r="H37" s="46">
        <f t="shared" si="1"/>
        <v>824.08629871238054</v>
      </c>
      <c r="I37" s="48">
        <f t="shared" si="2"/>
        <v>37055.730000000447</v>
      </c>
      <c r="J37" s="49">
        <f t="shared" si="3"/>
        <v>1.5661045343342329E-2</v>
      </c>
      <c r="K37" s="49">
        <f t="shared" si="5"/>
        <v>1.016</v>
      </c>
      <c r="L37" s="48">
        <f t="shared" si="6"/>
        <v>54.921755568056028</v>
      </c>
      <c r="M37" s="49">
        <f t="shared" si="4"/>
        <v>6.6645636086742677E-2</v>
      </c>
      <c r="N37" s="49">
        <f t="shared" si="7"/>
        <v>1.0669999999999999</v>
      </c>
    </row>
    <row r="38" spans="1:14" ht="14.1" customHeight="1" x14ac:dyDescent="0.25">
      <c r="A38" s="44" t="s">
        <v>81</v>
      </c>
      <c r="B38" s="45" t="s">
        <v>82</v>
      </c>
      <c r="C38" s="38">
        <v>21585088.27</v>
      </c>
      <c r="D38" s="39">
        <v>30539.730000000003</v>
      </c>
      <c r="E38" s="46">
        <f t="shared" si="0"/>
        <v>706.78713498776835</v>
      </c>
      <c r="F38" s="38">
        <v>20085681.510000002</v>
      </c>
      <c r="G38" s="47">
        <v>30818.85</v>
      </c>
      <c r="H38" s="46">
        <f t="shared" si="1"/>
        <v>651.73364710234171</v>
      </c>
      <c r="I38" s="48">
        <f t="shared" si="2"/>
        <v>1499406.7599999979</v>
      </c>
      <c r="J38" s="49">
        <f t="shared" si="3"/>
        <v>7.4650529495526086E-2</v>
      </c>
      <c r="K38" s="49">
        <f t="shared" si="5"/>
        <v>1.075</v>
      </c>
      <c r="L38" s="48">
        <f t="shared" si="6"/>
        <v>55.053487885426648</v>
      </c>
      <c r="M38" s="49">
        <f t="shared" si="4"/>
        <v>8.4472373231301967E-2</v>
      </c>
      <c r="N38" s="49">
        <f t="shared" si="7"/>
        <v>1.0840000000000001</v>
      </c>
    </row>
    <row r="39" spans="1:14" ht="14.1" customHeight="1" x14ac:dyDescent="0.25">
      <c r="A39" s="44" t="s">
        <v>83</v>
      </c>
      <c r="B39" s="45" t="s">
        <v>84</v>
      </c>
      <c r="C39" s="38">
        <v>1983359.28</v>
      </c>
      <c r="D39" s="39">
        <v>2248.79</v>
      </c>
      <c r="E39" s="46">
        <f t="shared" si="0"/>
        <v>881.96731575647345</v>
      </c>
      <c r="F39" s="38">
        <v>1968950</v>
      </c>
      <c r="G39" s="47">
        <v>2215.14</v>
      </c>
      <c r="H39" s="46">
        <f t="shared" si="1"/>
        <v>888.86029776898977</v>
      </c>
      <c r="I39" s="48">
        <f t="shared" si="2"/>
        <v>14409.280000000028</v>
      </c>
      <c r="J39" s="49">
        <f t="shared" si="3"/>
        <v>7.318255923207815E-3</v>
      </c>
      <c r="K39" s="49">
        <f t="shared" si="5"/>
        <v>1.0069999999999999</v>
      </c>
      <c r="L39" s="48">
        <f t="shared" si="6"/>
        <v>-6.8929820125163133</v>
      </c>
      <c r="M39" s="49">
        <f t="shared" si="4"/>
        <v>-7.7548541990428328E-3</v>
      </c>
      <c r="N39" s="49">
        <f t="shared" si="7"/>
        <v>0.99199999999999999</v>
      </c>
    </row>
    <row r="40" spans="1:14" ht="14.1" customHeight="1" x14ac:dyDescent="0.25">
      <c r="A40" s="44" t="s">
        <v>85</v>
      </c>
      <c r="B40" s="45" t="s">
        <v>86</v>
      </c>
      <c r="C40" s="38">
        <v>395555.17</v>
      </c>
      <c r="D40" s="39">
        <v>533.69000000000005</v>
      </c>
      <c r="E40" s="46">
        <f t="shared" si="0"/>
        <v>741.17028612115632</v>
      </c>
      <c r="F40" s="38">
        <v>462486.05</v>
      </c>
      <c r="G40" s="47">
        <v>548.11</v>
      </c>
      <c r="H40" s="46">
        <f t="shared" si="1"/>
        <v>843.78327343051569</v>
      </c>
      <c r="I40" s="48">
        <f t="shared" si="2"/>
        <v>-66930.880000000005</v>
      </c>
      <c r="J40" s="49">
        <f t="shared" si="3"/>
        <v>-0.14471978127772719</v>
      </c>
      <c r="K40" s="49">
        <f t="shared" si="5"/>
        <v>0.85499999999999998</v>
      </c>
      <c r="L40" s="48">
        <f t="shared" si="6"/>
        <v>-102.61298730935937</v>
      </c>
      <c r="M40" s="49">
        <f t="shared" si="4"/>
        <v>-0.12161059663125616</v>
      </c>
      <c r="N40" s="49">
        <f t="shared" si="7"/>
        <v>0.878</v>
      </c>
    </row>
    <row r="41" spans="1:14" ht="14.1" customHeight="1" x14ac:dyDescent="0.25">
      <c r="A41" s="44" t="s">
        <v>87</v>
      </c>
      <c r="B41" s="45" t="s">
        <v>88</v>
      </c>
      <c r="C41" s="38">
        <v>4308117.5999999996</v>
      </c>
      <c r="D41" s="39">
        <v>4153.8</v>
      </c>
      <c r="E41" s="46">
        <f t="shared" si="0"/>
        <v>1037.1509461216235</v>
      </c>
      <c r="F41" s="38">
        <v>4058990.87</v>
      </c>
      <c r="G41" s="47">
        <v>4262.88</v>
      </c>
      <c r="H41" s="46">
        <f t="shared" si="1"/>
        <v>952.17103695154447</v>
      </c>
      <c r="I41" s="48">
        <f t="shared" si="2"/>
        <v>249126.72999999952</v>
      </c>
      <c r="J41" s="49">
        <f t="shared" si="3"/>
        <v>6.137651893757512E-2</v>
      </c>
      <c r="K41" s="49">
        <f t="shared" si="5"/>
        <v>1.0609999999999999</v>
      </c>
      <c r="L41" s="48">
        <f t="shared" si="6"/>
        <v>84.979909170079054</v>
      </c>
      <c r="M41" s="49">
        <f t="shared" si="4"/>
        <v>8.924857601439902E-2</v>
      </c>
      <c r="N41" s="49">
        <f t="shared" si="7"/>
        <v>1.089</v>
      </c>
    </row>
    <row r="42" spans="1:14" ht="14.1" customHeight="1" x14ac:dyDescent="0.25">
      <c r="A42" s="44" t="s">
        <v>89</v>
      </c>
      <c r="B42" s="45" t="s">
        <v>90</v>
      </c>
      <c r="C42" s="38">
        <v>3038292.76</v>
      </c>
      <c r="D42" s="39">
        <v>3866.0799999999995</v>
      </c>
      <c r="E42" s="46">
        <f t="shared" si="0"/>
        <v>785.88460662997147</v>
      </c>
      <c r="F42" s="38">
        <v>3113707.8</v>
      </c>
      <c r="G42" s="47">
        <v>3789.71</v>
      </c>
      <c r="H42" s="46">
        <f t="shared" si="1"/>
        <v>821.62165442738353</v>
      </c>
      <c r="I42" s="48">
        <f t="shared" si="2"/>
        <v>-75415.040000000037</v>
      </c>
      <c r="J42" s="49">
        <f t="shared" si="3"/>
        <v>-2.4220333070431348E-2</v>
      </c>
      <c r="K42" s="49">
        <f>ROUND(100/100+J42,3)</f>
        <v>0.97599999999999998</v>
      </c>
      <c r="L42" s="48">
        <f t="shared" si="6"/>
        <v>-35.73704779741206</v>
      </c>
      <c r="M42" s="49">
        <f t="shared" si="4"/>
        <v>-4.3495747227254425E-2</v>
      </c>
      <c r="N42" s="49">
        <f t="shared" si="7"/>
        <v>0.95699999999999996</v>
      </c>
    </row>
    <row r="43" spans="1:14" ht="14.1" customHeight="1" x14ac:dyDescent="0.25">
      <c r="A43" s="44" t="s">
        <v>91</v>
      </c>
      <c r="B43" s="45" t="s">
        <v>92</v>
      </c>
      <c r="C43" s="38">
        <v>1444707.47</v>
      </c>
      <c r="D43" s="39">
        <v>1332.8200000000002</v>
      </c>
      <c r="E43" s="46">
        <f t="shared" si="0"/>
        <v>1083.9479224501431</v>
      </c>
      <c r="F43" s="38">
        <v>1510320.59</v>
      </c>
      <c r="G43" s="47">
        <v>1360.99</v>
      </c>
      <c r="H43" s="46">
        <f t="shared" si="1"/>
        <v>1109.7220332258137</v>
      </c>
      <c r="I43" s="48">
        <f t="shared" si="2"/>
        <v>-65613.120000000112</v>
      </c>
      <c r="J43" s="49">
        <f t="shared" si="3"/>
        <v>-4.3443173876084221E-2</v>
      </c>
      <c r="K43" s="49">
        <f t="shared" si="5"/>
        <v>0.95699999999999996</v>
      </c>
      <c r="L43" s="48">
        <f t="shared" si="6"/>
        <v>-25.774110775670579</v>
      </c>
      <c r="M43" s="49">
        <f t="shared" si="4"/>
        <v>-2.3225735818499234E-2</v>
      </c>
      <c r="N43" s="49">
        <f t="shared" si="7"/>
        <v>0.97699999999999998</v>
      </c>
    </row>
    <row r="44" spans="1:14" ht="14.1" customHeight="1" x14ac:dyDescent="0.25">
      <c r="A44" s="44" t="s">
        <v>93</v>
      </c>
      <c r="B44" s="45" t="s">
        <v>94</v>
      </c>
      <c r="C44" s="38">
        <v>2897508.13</v>
      </c>
      <c r="D44" s="39">
        <v>3795.7799999999997</v>
      </c>
      <c r="E44" s="46">
        <f t="shared" si="0"/>
        <v>763.34985958090306</v>
      </c>
      <c r="F44" s="38">
        <v>2740389.83</v>
      </c>
      <c r="G44" s="47">
        <v>3895.14</v>
      </c>
      <c r="H44" s="46">
        <f t="shared" si="1"/>
        <v>703.54077902206348</v>
      </c>
      <c r="I44" s="48">
        <f t="shared" si="2"/>
        <v>157118.29999999981</v>
      </c>
      <c r="J44" s="49">
        <f t="shared" si="3"/>
        <v>5.7334288092873199E-2</v>
      </c>
      <c r="K44" s="49">
        <f t="shared" si="5"/>
        <v>1.0569999999999999</v>
      </c>
      <c r="L44" s="48">
        <f t="shared" si="6"/>
        <v>59.809080558839582</v>
      </c>
      <c r="M44" s="49">
        <f t="shared" si="4"/>
        <v>8.5011533577308007E-2</v>
      </c>
      <c r="N44" s="49">
        <f t="shared" si="7"/>
        <v>1.085</v>
      </c>
    </row>
    <row r="45" spans="1:14" ht="14.1" customHeight="1" x14ac:dyDescent="0.25">
      <c r="A45" s="44" t="s">
        <v>95</v>
      </c>
      <c r="B45" s="45" t="s">
        <v>96</v>
      </c>
      <c r="C45" s="38">
        <v>1337983.45</v>
      </c>
      <c r="D45" s="39">
        <v>1941.22</v>
      </c>
      <c r="E45" s="46">
        <f t="shared" si="0"/>
        <v>689.24874563418882</v>
      </c>
      <c r="F45" s="38">
        <v>1402842.01</v>
      </c>
      <c r="G45" s="47">
        <v>2004.93</v>
      </c>
      <c r="H45" s="46">
        <f t="shared" si="1"/>
        <v>699.69625373454437</v>
      </c>
      <c r="I45" s="48">
        <f t="shared" si="2"/>
        <v>-64858.560000000056</v>
      </c>
      <c r="J45" s="49">
        <f t="shared" si="3"/>
        <v>-4.6233688139978114E-2</v>
      </c>
      <c r="K45" s="49">
        <f t="shared" si="5"/>
        <v>0.95399999999999996</v>
      </c>
      <c r="L45" s="48">
        <f t="shared" si="6"/>
        <v>-10.447508100355549</v>
      </c>
      <c r="M45" s="49">
        <f t="shared" si="4"/>
        <v>-1.4931490692701633E-2</v>
      </c>
      <c r="N45" s="49">
        <f t="shared" si="7"/>
        <v>0.98499999999999999</v>
      </c>
    </row>
    <row r="46" spans="1:14" ht="14.1" customHeight="1" x14ac:dyDescent="0.25">
      <c r="A46" s="44" t="s">
        <v>97</v>
      </c>
      <c r="B46" s="45" t="s">
        <v>98</v>
      </c>
      <c r="C46" s="38">
        <v>3444150.05</v>
      </c>
      <c r="D46" s="39">
        <v>3960.9200000000005</v>
      </c>
      <c r="E46" s="46">
        <f t="shared" si="0"/>
        <v>869.53284842915264</v>
      </c>
      <c r="F46" s="38">
        <v>3241742.77</v>
      </c>
      <c r="G46" s="47">
        <v>4051.55</v>
      </c>
      <c r="H46" s="46">
        <f t="shared" si="1"/>
        <v>800.12409324826297</v>
      </c>
      <c r="I46" s="48">
        <f t="shared" si="2"/>
        <v>202407.2799999998</v>
      </c>
      <c r="J46" s="49">
        <f t="shared" si="3"/>
        <v>6.2437797925589199E-2</v>
      </c>
      <c r="K46" s="49">
        <f t="shared" si="5"/>
        <v>1.0620000000000001</v>
      </c>
      <c r="L46" s="48">
        <f t="shared" si="6"/>
        <v>69.408755180889671</v>
      </c>
      <c r="M46" s="49">
        <f t="shared" si="4"/>
        <v>8.6747488004155729E-2</v>
      </c>
      <c r="N46" s="49">
        <f t="shared" si="7"/>
        <v>1.087</v>
      </c>
    </row>
    <row r="47" spans="1:14" ht="14.1" customHeight="1" x14ac:dyDescent="0.25">
      <c r="A47" s="44" t="s">
        <v>99</v>
      </c>
      <c r="B47" s="45" t="s">
        <v>100</v>
      </c>
      <c r="C47" s="38">
        <v>2901013.46</v>
      </c>
      <c r="D47" s="39">
        <v>4233.0400000000009</v>
      </c>
      <c r="E47" s="46">
        <f t="shared" si="0"/>
        <v>685.3262572524709</v>
      </c>
      <c r="F47" s="38">
        <v>2901013.45</v>
      </c>
      <c r="G47" s="47">
        <v>4167.04</v>
      </c>
      <c r="H47" s="46">
        <f t="shared" si="1"/>
        <v>696.18085019582247</v>
      </c>
      <c r="I47" s="48">
        <f t="shared" si="2"/>
        <v>9.9999997764825821E-3</v>
      </c>
      <c r="J47" s="49">
        <f t="shared" si="3"/>
        <v>3.4470711524907208E-9</v>
      </c>
      <c r="K47" s="49">
        <f t="shared" si="5"/>
        <v>1</v>
      </c>
      <c r="L47" s="48">
        <f t="shared" si="6"/>
        <v>-10.854592943351577</v>
      </c>
      <c r="M47" s="49">
        <f t="shared" si="4"/>
        <v>-1.5591628152797346E-2</v>
      </c>
      <c r="N47" s="49">
        <f t="shared" si="7"/>
        <v>0.98399999999999999</v>
      </c>
    </row>
    <row r="48" spans="1:14" ht="14.1" customHeight="1" x14ac:dyDescent="0.25">
      <c r="A48" s="44" t="s">
        <v>101</v>
      </c>
      <c r="B48" s="45" t="s">
        <v>102</v>
      </c>
      <c r="C48" s="38">
        <v>1579817.74</v>
      </c>
      <c r="D48" s="39">
        <v>1833.6599999999996</v>
      </c>
      <c r="E48" s="46">
        <f t="shared" si="0"/>
        <v>861.56525200964211</v>
      </c>
      <c r="F48" s="38">
        <v>1490426.15</v>
      </c>
      <c r="G48" s="47">
        <v>1882.59</v>
      </c>
      <c r="H48" s="46">
        <f t="shared" si="1"/>
        <v>791.68918883028164</v>
      </c>
      <c r="I48" s="48">
        <f t="shared" si="2"/>
        <v>89391.590000000084</v>
      </c>
      <c r="J48" s="49">
        <f t="shared" si="3"/>
        <v>5.9977201822445272E-2</v>
      </c>
      <c r="K48" s="49">
        <f t="shared" si="5"/>
        <v>1.06</v>
      </c>
      <c r="L48" s="48">
        <f t="shared" si="6"/>
        <v>69.876063179360472</v>
      </c>
      <c r="M48" s="49">
        <f t="shared" si="4"/>
        <v>8.8261989888484063E-2</v>
      </c>
      <c r="N48" s="49">
        <f t="shared" si="7"/>
        <v>1.0880000000000001</v>
      </c>
    </row>
    <row r="49" spans="1:14" ht="14.1" customHeight="1" x14ac:dyDescent="0.25">
      <c r="A49" s="44" t="s">
        <v>103</v>
      </c>
      <c r="B49" s="45" t="s">
        <v>104</v>
      </c>
      <c r="C49" s="38">
        <v>8907239.8100000005</v>
      </c>
      <c r="D49" s="39">
        <v>13233.1</v>
      </c>
      <c r="E49" s="46">
        <f t="shared" si="0"/>
        <v>673.10303783693917</v>
      </c>
      <c r="F49" s="38">
        <v>8429361.1400000006</v>
      </c>
      <c r="G49" s="47">
        <v>13083.02</v>
      </c>
      <c r="H49" s="46">
        <f t="shared" si="1"/>
        <v>644.29781044437755</v>
      </c>
      <c r="I49" s="48">
        <f t="shared" si="2"/>
        <v>477878.66999999993</v>
      </c>
      <c r="J49" s="49">
        <f t="shared" si="3"/>
        <v>5.6692157574352059E-2</v>
      </c>
      <c r="K49" s="49">
        <f>ROUND(100/100+J49,3)</f>
        <v>1.0569999999999999</v>
      </c>
      <c r="L49" s="48">
        <f t="shared" si="6"/>
        <v>28.805227392561619</v>
      </c>
      <c r="M49" s="49">
        <f t="shared" si="4"/>
        <v>4.4707939287725366E-2</v>
      </c>
      <c r="N49" s="49">
        <f t="shared" si="7"/>
        <v>1.0449999999999999</v>
      </c>
    </row>
    <row r="50" spans="1:14" ht="14.1" customHeight="1" x14ac:dyDescent="0.25">
      <c r="A50" s="44" t="s">
        <v>105</v>
      </c>
      <c r="B50" s="45" t="s">
        <v>106</v>
      </c>
      <c r="C50" s="38">
        <v>3169909.18</v>
      </c>
      <c r="D50" s="39">
        <v>5185.67</v>
      </c>
      <c r="E50" s="46">
        <f t="shared" si="0"/>
        <v>611.28247266023482</v>
      </c>
      <c r="F50" s="38">
        <v>3040987.08</v>
      </c>
      <c r="G50" s="47">
        <v>5036.12</v>
      </c>
      <c r="H50" s="46">
        <f t="shared" si="1"/>
        <v>603.83530972256426</v>
      </c>
      <c r="I50" s="48">
        <f t="shared" si="2"/>
        <v>128922.10000000009</v>
      </c>
      <c r="J50" s="49">
        <f t="shared" si="3"/>
        <v>4.2394820039814207E-2</v>
      </c>
      <c r="K50" s="49">
        <f t="shared" si="5"/>
        <v>1.042</v>
      </c>
      <c r="L50" s="48">
        <f t="shared" si="6"/>
        <v>7.447162937670555</v>
      </c>
      <c r="M50" s="49">
        <f t="shared" si="4"/>
        <v>1.2333102781107979E-2</v>
      </c>
      <c r="N50" s="49">
        <f t="shared" si="7"/>
        <v>1.012</v>
      </c>
    </row>
    <row r="51" spans="1:14" ht="14.1" customHeight="1" x14ac:dyDescent="0.25">
      <c r="A51" s="44" t="s">
        <v>107</v>
      </c>
      <c r="B51" s="45" t="s">
        <v>108</v>
      </c>
      <c r="C51" s="38">
        <v>3683141.47</v>
      </c>
      <c r="D51" s="39">
        <v>5909.63</v>
      </c>
      <c r="E51" s="46">
        <f t="shared" si="0"/>
        <v>623.24400512384022</v>
      </c>
      <c r="F51" s="38">
        <v>3669844.02</v>
      </c>
      <c r="G51" s="47">
        <v>5641.63</v>
      </c>
      <c r="H51" s="46">
        <f t="shared" si="1"/>
        <v>650.49356657561736</v>
      </c>
      <c r="I51" s="48">
        <f t="shared" si="2"/>
        <v>13297.450000000186</v>
      </c>
      <c r="J51" s="49">
        <f t="shared" si="3"/>
        <v>3.6234373797718483E-3</v>
      </c>
      <c r="K51" s="49">
        <f t="shared" si="5"/>
        <v>1.004</v>
      </c>
      <c r="L51" s="48">
        <f t="shared" si="6"/>
        <v>-27.24956145177714</v>
      </c>
      <c r="M51" s="49">
        <f t="shared" si="4"/>
        <v>-4.189059331551357E-2</v>
      </c>
      <c r="N51" s="49">
        <f t="shared" si="7"/>
        <v>0.95799999999999996</v>
      </c>
    </row>
    <row r="52" spans="1:14" ht="14.1" customHeight="1" x14ac:dyDescent="0.25">
      <c r="A52" s="44" t="s">
        <v>109</v>
      </c>
      <c r="B52" s="45" t="s">
        <v>110</v>
      </c>
      <c r="C52" s="38">
        <v>2133344.19</v>
      </c>
      <c r="D52" s="39">
        <v>2954.01</v>
      </c>
      <c r="E52" s="46">
        <f t="shared" si="0"/>
        <v>722.18583891049786</v>
      </c>
      <c r="F52" s="38">
        <v>1975891.43</v>
      </c>
      <c r="G52" s="47">
        <v>2840.69</v>
      </c>
      <c r="H52" s="46">
        <f t="shared" si="1"/>
        <v>695.5674255198561</v>
      </c>
      <c r="I52" s="48">
        <f t="shared" si="2"/>
        <v>157452.76</v>
      </c>
      <c r="J52" s="49">
        <f t="shared" si="3"/>
        <v>7.9686949196393866E-2</v>
      </c>
      <c r="K52" s="49">
        <f t="shared" si="5"/>
        <v>1.08</v>
      </c>
      <c r="L52" s="48">
        <f t="shared" si="6"/>
        <v>26.618413390641763</v>
      </c>
      <c r="M52" s="49">
        <f t="shared" si="4"/>
        <v>3.826863135625936E-2</v>
      </c>
      <c r="N52" s="49">
        <f t="shared" si="7"/>
        <v>1.038</v>
      </c>
    </row>
    <row r="53" spans="1:14" ht="14.1" customHeight="1" x14ac:dyDescent="0.25">
      <c r="A53" s="44" t="s">
        <v>111</v>
      </c>
      <c r="B53" s="45" t="s">
        <v>112</v>
      </c>
      <c r="C53" s="38">
        <v>1420989.6</v>
      </c>
      <c r="D53" s="39">
        <v>1856</v>
      </c>
      <c r="E53" s="46">
        <f t="shared" si="0"/>
        <v>765.61939655172421</v>
      </c>
      <c r="F53" s="38">
        <v>1485684.52</v>
      </c>
      <c r="G53" s="47">
        <v>1803.35</v>
      </c>
      <c r="H53" s="46">
        <f t="shared" si="1"/>
        <v>823.84701804974077</v>
      </c>
      <c r="I53" s="48">
        <f t="shared" si="2"/>
        <v>-64694.919999999925</v>
      </c>
      <c r="J53" s="49">
        <f t="shared" si="3"/>
        <v>-4.3545530110255116E-2</v>
      </c>
      <c r="K53" s="49">
        <f t="shared" si="5"/>
        <v>0.95599999999999996</v>
      </c>
      <c r="L53" s="48">
        <f t="shared" si="6"/>
        <v>-58.227621498016561</v>
      </c>
      <c r="M53" s="49">
        <f t="shared" si="4"/>
        <v>-7.0677711058366663E-2</v>
      </c>
      <c r="N53" s="49">
        <f t="shared" si="7"/>
        <v>0.92900000000000005</v>
      </c>
    </row>
    <row r="54" spans="1:14" ht="14.1" customHeight="1" x14ac:dyDescent="0.25">
      <c r="A54" s="44" t="s">
        <v>113</v>
      </c>
      <c r="B54" s="45" t="s">
        <v>114</v>
      </c>
      <c r="C54" s="38">
        <v>3983791.4200000004</v>
      </c>
      <c r="D54" s="39">
        <v>5867.8999999999987</v>
      </c>
      <c r="E54" s="46">
        <f t="shared" si="0"/>
        <v>678.91262973124992</v>
      </c>
      <c r="F54" s="38">
        <v>3843849.68</v>
      </c>
      <c r="G54" s="47">
        <v>5924.28</v>
      </c>
      <c r="H54" s="46">
        <f t="shared" si="1"/>
        <v>648.82984598972371</v>
      </c>
      <c r="I54" s="48">
        <f t="shared" si="2"/>
        <v>139941.74000000022</v>
      </c>
      <c r="J54" s="49">
        <f t="shared" si="3"/>
        <v>3.6406663020183506E-2</v>
      </c>
      <c r="K54" s="49">
        <f t="shared" si="5"/>
        <v>1.036</v>
      </c>
      <c r="L54" s="48">
        <f t="shared" si="6"/>
        <v>30.082783741526214</v>
      </c>
      <c r="M54" s="49">
        <f t="shared" si="4"/>
        <v>4.6364673153464445E-2</v>
      </c>
      <c r="N54" s="49">
        <f t="shared" si="7"/>
        <v>1.046</v>
      </c>
    </row>
    <row r="55" spans="1:14" ht="14.1" customHeight="1" x14ac:dyDescent="0.25">
      <c r="A55" s="44" t="s">
        <v>115</v>
      </c>
      <c r="B55" s="45" t="s">
        <v>116</v>
      </c>
      <c r="C55" s="38">
        <v>0</v>
      </c>
      <c r="D55" s="39">
        <v>146.30000000000001</v>
      </c>
      <c r="E55" s="46">
        <f t="shared" si="0"/>
        <v>0</v>
      </c>
      <c r="F55" s="38">
        <v>0</v>
      </c>
      <c r="G55" s="47">
        <v>169.92</v>
      </c>
      <c r="H55" s="46">
        <f t="shared" si="1"/>
        <v>0</v>
      </c>
      <c r="I55" s="48">
        <f t="shared" si="2"/>
        <v>0</v>
      </c>
      <c r="J55" s="49" t="e">
        <f t="shared" si="3"/>
        <v>#DIV/0!</v>
      </c>
      <c r="K55" s="49" t="e">
        <f t="shared" si="5"/>
        <v>#DIV/0!</v>
      </c>
      <c r="L55" s="48">
        <f t="shared" si="6"/>
        <v>0</v>
      </c>
      <c r="M55" s="49" t="e">
        <f t="shared" si="4"/>
        <v>#DIV/0!</v>
      </c>
      <c r="N55" s="49" t="e">
        <f t="shared" si="7"/>
        <v>#DIV/0!</v>
      </c>
    </row>
    <row r="56" spans="1:14" ht="14.1" customHeight="1" x14ac:dyDescent="0.25">
      <c r="A56" s="44" t="s">
        <v>117</v>
      </c>
      <c r="B56" s="45" t="s">
        <v>118</v>
      </c>
      <c r="C56" s="38">
        <v>15355184.24</v>
      </c>
      <c r="D56" s="39">
        <v>26808.2</v>
      </c>
      <c r="E56" s="46">
        <f t="shared" si="0"/>
        <v>572.77938242776463</v>
      </c>
      <c r="F56" s="38">
        <v>15866907.970000001</v>
      </c>
      <c r="G56" s="47">
        <v>27265.81</v>
      </c>
      <c r="H56" s="46">
        <f t="shared" si="1"/>
        <v>581.93422348354954</v>
      </c>
      <c r="I56" s="48">
        <f t="shared" si="2"/>
        <v>-511723.73000000045</v>
      </c>
      <c r="J56" s="49">
        <f t="shared" si="3"/>
        <v>-3.2251005108716237E-2</v>
      </c>
      <c r="K56" s="49">
        <f t="shared" si="5"/>
        <v>0.96799999999999997</v>
      </c>
      <c r="L56" s="48">
        <f t="shared" si="6"/>
        <v>-9.1548410557849138</v>
      </c>
      <c r="M56" s="49">
        <f t="shared" si="4"/>
        <v>-1.5731745421299678E-2</v>
      </c>
      <c r="N56" s="49">
        <f t="shared" si="7"/>
        <v>0.98399999999999999</v>
      </c>
    </row>
    <row r="57" spans="1:14" ht="14.1" customHeight="1" x14ac:dyDescent="0.25">
      <c r="A57" s="44" t="s">
        <v>119</v>
      </c>
      <c r="B57" s="45" t="s">
        <v>120</v>
      </c>
      <c r="C57" s="38">
        <v>2346095.36</v>
      </c>
      <c r="D57" s="39">
        <v>4591.08</v>
      </c>
      <c r="E57" s="46">
        <f t="shared" si="0"/>
        <v>511.01164867525722</v>
      </c>
      <c r="F57" s="38">
        <v>2312724.04</v>
      </c>
      <c r="G57" s="47">
        <v>4486.58</v>
      </c>
      <c r="H57" s="46">
        <f t="shared" si="1"/>
        <v>515.47593935692669</v>
      </c>
      <c r="I57" s="48">
        <f t="shared" si="2"/>
        <v>33371.319999999832</v>
      </c>
      <c r="J57" s="49">
        <f t="shared" si="3"/>
        <v>1.442944312543222E-2</v>
      </c>
      <c r="K57" s="49">
        <f t="shared" si="5"/>
        <v>1.014</v>
      </c>
      <c r="L57" s="48">
        <f t="shared" si="6"/>
        <v>-4.4642906816694676</v>
      </c>
      <c r="M57" s="49">
        <f t="shared" si="4"/>
        <v>-8.660521938693818E-3</v>
      </c>
      <c r="N57" s="49">
        <f t="shared" si="7"/>
        <v>0.99099999999999999</v>
      </c>
    </row>
    <row r="58" spans="1:14" ht="14.1" customHeight="1" x14ac:dyDescent="0.25">
      <c r="A58" s="44" t="s">
        <v>121</v>
      </c>
      <c r="B58" s="45" t="s">
        <v>122</v>
      </c>
      <c r="C58" s="38">
        <v>1545113.96</v>
      </c>
      <c r="D58" s="39">
        <v>2830.4199999999992</v>
      </c>
      <c r="E58" s="46">
        <f t="shared" si="0"/>
        <v>545.89564799570394</v>
      </c>
      <c r="F58" s="38">
        <v>1452127.98</v>
      </c>
      <c r="G58" s="47">
        <v>2820.2</v>
      </c>
      <c r="H58" s="46">
        <f t="shared" si="1"/>
        <v>514.90248209346862</v>
      </c>
      <c r="I58" s="48">
        <f t="shared" si="2"/>
        <v>92985.979999999981</v>
      </c>
      <c r="J58" s="49">
        <f t="shared" si="3"/>
        <v>6.4034287115657659E-2</v>
      </c>
      <c r="K58" s="49">
        <f t="shared" si="5"/>
        <v>1.0640000000000001</v>
      </c>
      <c r="L58" s="48">
        <f t="shared" si="6"/>
        <v>30.993165902235319</v>
      </c>
      <c r="M58" s="49">
        <f t="shared" si="4"/>
        <v>6.0192302387482424E-2</v>
      </c>
      <c r="N58" s="49">
        <f t="shared" si="7"/>
        <v>1.06</v>
      </c>
    </row>
    <row r="59" spans="1:14" ht="14.1" customHeight="1" x14ac:dyDescent="0.25">
      <c r="A59" s="44" t="s">
        <v>123</v>
      </c>
      <c r="B59" s="45" t="s">
        <v>124</v>
      </c>
      <c r="C59" s="38">
        <v>265561.88</v>
      </c>
      <c r="D59" s="39">
        <v>523.24</v>
      </c>
      <c r="E59" s="46">
        <f t="shared" si="0"/>
        <v>507.5335983487501</v>
      </c>
      <c r="F59" s="38">
        <v>296396.82</v>
      </c>
      <c r="G59" s="47">
        <v>542.91999999999996</v>
      </c>
      <c r="H59" s="46">
        <f t="shared" si="1"/>
        <v>545.93092905032051</v>
      </c>
      <c r="I59" s="48">
        <f t="shared" si="2"/>
        <v>-30834.940000000002</v>
      </c>
      <c r="J59" s="49">
        <f t="shared" si="3"/>
        <v>-0.10403262761051216</v>
      </c>
      <c r="K59" s="49">
        <f t="shared" si="5"/>
        <v>0.89600000000000002</v>
      </c>
      <c r="L59" s="48">
        <f t="shared" si="6"/>
        <v>-38.397330701570411</v>
      </c>
      <c r="M59" s="49">
        <f t="shared" si="4"/>
        <v>-7.033367896624737E-2</v>
      </c>
      <c r="N59" s="49">
        <f t="shared" si="7"/>
        <v>0.93</v>
      </c>
    </row>
    <row r="60" spans="1:14" ht="14.1" customHeight="1" x14ac:dyDescent="0.25">
      <c r="A60" s="44" t="s">
        <v>125</v>
      </c>
      <c r="B60" s="45" t="s">
        <v>126</v>
      </c>
      <c r="C60" s="38">
        <v>902049.60000000009</v>
      </c>
      <c r="D60" s="39">
        <v>1680.8700000000001</v>
      </c>
      <c r="E60" s="46">
        <f t="shared" si="0"/>
        <v>536.65637437755447</v>
      </c>
      <c r="F60" s="38">
        <v>758316.38</v>
      </c>
      <c r="G60" s="47">
        <v>1689.03</v>
      </c>
      <c r="H60" s="46">
        <f t="shared" si="1"/>
        <v>448.96560747884882</v>
      </c>
      <c r="I60" s="48">
        <f t="shared" si="2"/>
        <v>143733.22000000009</v>
      </c>
      <c r="J60" s="49">
        <f t="shared" si="3"/>
        <v>0.18954254950948057</v>
      </c>
      <c r="K60" s="49">
        <f t="shared" si="5"/>
        <v>1.19</v>
      </c>
      <c r="L60" s="48">
        <f t="shared" si="6"/>
        <v>87.690766898705647</v>
      </c>
      <c r="M60" s="49">
        <f t="shared" si="4"/>
        <v>0.19531733709209972</v>
      </c>
      <c r="N60" s="49">
        <f t="shared" si="7"/>
        <v>1.1950000000000001</v>
      </c>
    </row>
    <row r="61" spans="1:14" ht="14.1" customHeight="1" x14ac:dyDescent="0.25">
      <c r="A61" s="44" t="s">
        <v>127</v>
      </c>
      <c r="B61" s="45" t="s">
        <v>128</v>
      </c>
      <c r="C61" s="38">
        <v>2281186.23</v>
      </c>
      <c r="D61" s="39">
        <v>3311.54</v>
      </c>
      <c r="E61" s="46">
        <f t="shared" si="0"/>
        <v>688.8596332824003</v>
      </c>
      <c r="F61" s="38">
        <v>2140828.06</v>
      </c>
      <c r="G61" s="47">
        <v>3348.5</v>
      </c>
      <c r="H61" s="46">
        <f t="shared" si="1"/>
        <v>639.33942362251753</v>
      </c>
      <c r="I61" s="48">
        <f t="shared" si="2"/>
        <v>140358.16999999993</v>
      </c>
      <c r="J61" s="49">
        <f t="shared" si="3"/>
        <v>6.5562560871889886E-2</v>
      </c>
      <c r="K61" s="49">
        <f t="shared" si="5"/>
        <v>1.0660000000000001</v>
      </c>
      <c r="L61" s="48">
        <f t="shared" si="6"/>
        <v>49.520209659882767</v>
      </c>
      <c r="M61" s="49">
        <f t="shared" si="4"/>
        <v>7.7455273099380731E-2</v>
      </c>
      <c r="N61" s="49">
        <f t="shared" si="7"/>
        <v>1.077</v>
      </c>
    </row>
    <row r="62" spans="1:14" ht="14.1" customHeight="1" x14ac:dyDescent="0.25">
      <c r="A62" s="44" t="s">
        <v>129</v>
      </c>
      <c r="B62" s="45" t="s">
        <v>130</v>
      </c>
      <c r="C62" s="38">
        <v>4888759.1400000006</v>
      </c>
      <c r="D62" s="39">
        <v>8775.69</v>
      </c>
      <c r="E62" s="46">
        <f t="shared" si="0"/>
        <v>557.07974415686976</v>
      </c>
      <c r="F62" s="38">
        <v>4736504.4800000004</v>
      </c>
      <c r="G62" s="47">
        <v>8913.77</v>
      </c>
      <c r="H62" s="46">
        <f t="shared" si="1"/>
        <v>531.36938467113248</v>
      </c>
      <c r="I62" s="48">
        <f t="shared" si="2"/>
        <v>152254.66000000015</v>
      </c>
      <c r="J62" s="49">
        <f t="shared" si="3"/>
        <v>3.2144941621590137E-2</v>
      </c>
      <c r="K62" s="49">
        <f t="shared" si="5"/>
        <v>1.032</v>
      </c>
      <c r="L62" s="48">
        <f t="shared" si="6"/>
        <v>25.710359485737285</v>
      </c>
      <c r="M62" s="49">
        <f t="shared" si="4"/>
        <v>4.8385097499829749E-2</v>
      </c>
      <c r="N62" s="49">
        <f t="shared" si="7"/>
        <v>1.048</v>
      </c>
    </row>
    <row r="63" spans="1:14" ht="14.1" customHeight="1" x14ac:dyDescent="0.25">
      <c r="A63" s="44" t="s">
        <v>131</v>
      </c>
      <c r="B63" s="45" t="s">
        <v>132</v>
      </c>
      <c r="C63" s="38">
        <v>1996472.84</v>
      </c>
      <c r="D63" s="39">
        <v>2068.6999999999998</v>
      </c>
      <c r="E63" s="46">
        <f t="shared" si="0"/>
        <v>965.08572533475137</v>
      </c>
      <c r="F63" s="38">
        <v>2238465.56</v>
      </c>
      <c r="G63" s="47">
        <v>2210.84</v>
      </c>
      <c r="H63" s="46">
        <f t="shared" si="1"/>
        <v>1012.4955039713411</v>
      </c>
      <c r="I63" s="48">
        <f t="shared" si="2"/>
        <v>-241992.71999999997</v>
      </c>
      <c r="J63" s="49">
        <f t="shared" si="3"/>
        <v>-0.10810651918182738</v>
      </c>
      <c r="K63" s="49">
        <f t="shared" si="5"/>
        <v>0.89200000000000002</v>
      </c>
      <c r="L63" s="48">
        <f t="shared" si="6"/>
        <v>-47.409778636589749</v>
      </c>
      <c r="M63" s="49">
        <f t="shared" si="4"/>
        <v>-4.6824680653526823E-2</v>
      </c>
      <c r="N63" s="49">
        <f t="shared" si="7"/>
        <v>0.95299999999999996</v>
      </c>
    </row>
    <row r="64" spans="1:14" ht="14.1" customHeight="1" x14ac:dyDescent="0.25">
      <c r="A64" s="44" t="s">
        <v>133</v>
      </c>
      <c r="B64" s="45" t="s">
        <v>134</v>
      </c>
      <c r="C64" s="38">
        <v>3945297.45</v>
      </c>
      <c r="D64" s="39">
        <v>5347.5599999999995</v>
      </c>
      <c r="E64" s="46">
        <f t="shared" si="0"/>
        <v>737.77525637861015</v>
      </c>
      <c r="F64" s="38">
        <v>3599714.42</v>
      </c>
      <c r="G64" s="47">
        <v>5334.48</v>
      </c>
      <c r="H64" s="46">
        <f t="shared" si="1"/>
        <v>674.8013714551372</v>
      </c>
      <c r="I64" s="48">
        <f t="shared" si="2"/>
        <v>345583.03000000026</v>
      </c>
      <c r="J64" s="49">
        <f t="shared" si="3"/>
        <v>9.600290180797183E-2</v>
      </c>
      <c r="K64" s="49">
        <f t="shared" si="5"/>
        <v>1.0960000000000001</v>
      </c>
      <c r="L64" s="48">
        <f t="shared" si="6"/>
        <v>62.973884923472951</v>
      </c>
      <c r="M64" s="49">
        <f t="shared" si="4"/>
        <v>9.3322105714866113E-2</v>
      </c>
      <c r="N64" s="49">
        <f t="shared" si="7"/>
        <v>1.093</v>
      </c>
    </row>
    <row r="65" spans="1:14" ht="14.1" customHeight="1" x14ac:dyDescent="0.25">
      <c r="A65" s="44" t="s">
        <v>135</v>
      </c>
      <c r="B65" s="45" t="s">
        <v>136</v>
      </c>
      <c r="C65" s="38">
        <v>6923019.0399999991</v>
      </c>
      <c r="D65" s="39">
        <v>6617.7500000000009</v>
      </c>
      <c r="E65" s="46">
        <f t="shared" si="0"/>
        <v>1046.1288262627022</v>
      </c>
      <c r="F65" s="38">
        <v>6283003.7400000002</v>
      </c>
      <c r="G65" s="47">
        <v>6452.96</v>
      </c>
      <c r="H65" s="46">
        <f t="shared" si="1"/>
        <v>973.6622790161415</v>
      </c>
      <c r="I65" s="48">
        <f t="shared" si="2"/>
        <v>640015.29999999888</v>
      </c>
      <c r="J65" s="49">
        <f t="shared" si="3"/>
        <v>0.10186454226111902</v>
      </c>
      <c r="K65" s="49">
        <f t="shared" si="5"/>
        <v>1.1020000000000001</v>
      </c>
      <c r="L65" s="48">
        <f t="shared" si="6"/>
        <v>72.466547246560708</v>
      </c>
      <c r="M65" s="49">
        <f t="shared" si="4"/>
        <v>7.4426778985200212E-2</v>
      </c>
      <c r="N65" s="49">
        <f t="shared" si="7"/>
        <v>1.0740000000000001</v>
      </c>
    </row>
    <row r="66" spans="1:14" ht="14.1" customHeight="1" x14ac:dyDescent="0.25">
      <c r="A66" s="44" t="s">
        <v>137</v>
      </c>
      <c r="B66" s="45" t="s">
        <v>138</v>
      </c>
      <c r="C66" s="38">
        <v>788311.57</v>
      </c>
      <c r="D66" s="39">
        <v>891.9799999999999</v>
      </c>
      <c r="E66" s="46">
        <f t="shared" si="0"/>
        <v>883.7771811027153</v>
      </c>
      <c r="F66" s="38">
        <v>840468.55</v>
      </c>
      <c r="G66" s="47">
        <v>905.96</v>
      </c>
      <c r="H66" s="46">
        <f t="shared" si="1"/>
        <v>927.7104397545146</v>
      </c>
      <c r="I66" s="48">
        <f t="shared" si="2"/>
        <v>-52156.980000000098</v>
      </c>
      <c r="J66" s="49">
        <f t="shared" si="3"/>
        <v>-6.2057027594905362E-2</v>
      </c>
      <c r="K66" s="49">
        <f t="shared" si="5"/>
        <v>0.93799999999999994</v>
      </c>
      <c r="L66" s="48">
        <f t="shared" si="6"/>
        <v>-43.933258651799292</v>
      </c>
      <c r="M66" s="49">
        <f t="shared" si="4"/>
        <v>-4.7356650059284293E-2</v>
      </c>
      <c r="N66" s="49">
        <f t="shared" si="7"/>
        <v>0.95299999999999996</v>
      </c>
    </row>
    <row r="67" spans="1:14" ht="14.1" customHeight="1" x14ac:dyDescent="0.25">
      <c r="A67" s="44" t="s">
        <v>139</v>
      </c>
      <c r="B67" s="45" t="s">
        <v>140</v>
      </c>
      <c r="C67" s="38">
        <v>828810.63</v>
      </c>
      <c r="D67" s="39">
        <v>1387.03</v>
      </c>
      <c r="E67" s="46">
        <f t="shared" si="0"/>
        <v>597.54340569418116</v>
      </c>
      <c r="F67" s="38">
        <v>920921.54</v>
      </c>
      <c r="G67" s="47">
        <v>1401.72</v>
      </c>
      <c r="H67" s="46">
        <f t="shared" si="1"/>
        <v>656.99393602145938</v>
      </c>
      <c r="I67" s="48">
        <f t="shared" si="2"/>
        <v>-92110.910000000033</v>
      </c>
      <c r="J67" s="49">
        <f t="shared" si="3"/>
        <v>-0.10002036655587405</v>
      </c>
      <c r="K67" s="49">
        <f t="shared" si="5"/>
        <v>0.9</v>
      </c>
      <c r="L67" s="48">
        <f t="shared" si="6"/>
        <v>-59.450530327278216</v>
      </c>
      <c r="M67" s="49">
        <f t="shared" si="4"/>
        <v>-9.0488704792758362E-2</v>
      </c>
      <c r="N67" s="49">
        <f t="shared" si="7"/>
        <v>0.91</v>
      </c>
    </row>
    <row r="68" spans="1:14" ht="14.1" customHeight="1" x14ac:dyDescent="0.25">
      <c r="A68" s="44" t="s">
        <v>141</v>
      </c>
      <c r="B68" s="45" t="s">
        <v>142</v>
      </c>
      <c r="C68" s="38">
        <v>988484.46</v>
      </c>
      <c r="D68" s="39">
        <v>1242.56</v>
      </c>
      <c r="E68" s="46">
        <f t="shared" si="0"/>
        <v>795.52251802729847</v>
      </c>
      <c r="F68" s="38">
        <v>986322.88</v>
      </c>
      <c r="G68" s="47">
        <v>1285.3800000000001</v>
      </c>
      <c r="H68" s="46">
        <f t="shared" si="1"/>
        <v>767.33952605455192</v>
      </c>
      <c r="I68" s="48">
        <f t="shared" si="2"/>
        <v>2161.5799999999581</v>
      </c>
      <c r="J68" s="49">
        <f t="shared" si="3"/>
        <v>2.1915541490834705E-3</v>
      </c>
      <c r="K68" s="49">
        <f t="shared" si="5"/>
        <v>1.002</v>
      </c>
      <c r="L68" s="48">
        <f t="shared" si="6"/>
        <v>28.182991972746549</v>
      </c>
      <c r="M68" s="49">
        <f t="shared" si="4"/>
        <v>3.6728190085105764E-2</v>
      </c>
      <c r="N68" s="49">
        <f t="shared" si="7"/>
        <v>1.0369999999999999</v>
      </c>
    </row>
    <row r="69" spans="1:14" ht="14.1" customHeight="1" x14ac:dyDescent="0.25">
      <c r="A69" s="44" t="s">
        <v>143</v>
      </c>
      <c r="B69" s="45" t="s">
        <v>144</v>
      </c>
      <c r="C69" s="38">
        <v>1531219.56</v>
      </c>
      <c r="D69" s="39">
        <v>1465.5300000000004</v>
      </c>
      <c r="E69" s="46">
        <f t="shared" si="0"/>
        <v>1044.8230742461769</v>
      </c>
      <c r="F69" s="38">
        <v>1530532.81</v>
      </c>
      <c r="G69" s="47">
        <v>1558.6</v>
      </c>
      <c r="H69" s="46">
        <f t="shared" si="1"/>
        <v>981.99205055819334</v>
      </c>
      <c r="I69" s="48">
        <f t="shared" si="2"/>
        <v>686.75</v>
      </c>
      <c r="J69" s="49">
        <f t="shared" si="3"/>
        <v>4.4869995305752379E-4</v>
      </c>
      <c r="K69" s="49">
        <f t="shared" si="5"/>
        <v>1</v>
      </c>
      <c r="L69" s="48">
        <f t="shared" si="6"/>
        <v>62.831023687983588</v>
      </c>
      <c r="M69" s="49">
        <f t="shared" si="4"/>
        <v>6.3983230467363331E-2</v>
      </c>
      <c r="N69" s="49">
        <f t="shared" si="7"/>
        <v>1.0640000000000001</v>
      </c>
    </row>
    <row r="70" spans="1:14" ht="14.1" customHeight="1" x14ac:dyDescent="0.25">
      <c r="A70" s="44" t="s">
        <v>145</v>
      </c>
      <c r="B70" s="45" t="s">
        <v>146</v>
      </c>
      <c r="C70" s="38">
        <v>4909015.59</v>
      </c>
      <c r="D70" s="39">
        <v>7933.52</v>
      </c>
      <c r="E70" s="46">
        <f t="shared" si="0"/>
        <v>618.76891846242268</v>
      </c>
      <c r="F70" s="38">
        <v>4763559.0199999996</v>
      </c>
      <c r="G70" s="47">
        <v>8015.23</v>
      </c>
      <c r="H70" s="46">
        <f t="shared" si="1"/>
        <v>594.31345326334986</v>
      </c>
      <c r="I70" s="48">
        <f t="shared" si="2"/>
        <v>145456.5700000003</v>
      </c>
      <c r="J70" s="49">
        <f t="shared" si="3"/>
        <v>3.053527192363837E-2</v>
      </c>
      <c r="K70" s="49">
        <f t="shared" si="5"/>
        <v>1.0309999999999999</v>
      </c>
      <c r="L70" s="48">
        <f t="shared" si="6"/>
        <v>24.455465199072819</v>
      </c>
      <c r="M70" s="49">
        <f t="shared" si="4"/>
        <v>4.1149102489248565E-2</v>
      </c>
      <c r="N70" s="49">
        <f t="shared" si="7"/>
        <v>1.0409999999999999</v>
      </c>
    </row>
    <row r="71" spans="1:14" ht="14.1" customHeight="1" x14ac:dyDescent="0.25">
      <c r="A71" s="44" t="s">
        <v>147</v>
      </c>
      <c r="B71" s="45" t="s">
        <v>148</v>
      </c>
      <c r="C71" s="38">
        <v>1557431.53</v>
      </c>
      <c r="D71" s="39">
        <v>2857.0199999999995</v>
      </c>
      <c r="E71" s="46">
        <f t="shared" si="0"/>
        <v>545.12447585246173</v>
      </c>
      <c r="F71" s="38">
        <v>1677488.54</v>
      </c>
      <c r="G71" s="47">
        <v>2846.14</v>
      </c>
      <c r="H71" s="46">
        <f t="shared" si="1"/>
        <v>589.39073271167274</v>
      </c>
      <c r="I71" s="48">
        <f t="shared" si="2"/>
        <v>-120057.01000000001</v>
      </c>
      <c r="J71" s="49">
        <f t="shared" si="3"/>
        <v>-7.1569496385352357E-2</v>
      </c>
      <c r="K71" s="49">
        <f t="shared" si="5"/>
        <v>0.92800000000000005</v>
      </c>
      <c r="L71" s="48">
        <f t="shared" si="6"/>
        <v>-44.266256859211012</v>
      </c>
      <c r="M71" s="49">
        <f t="shared" si="4"/>
        <v>-7.5105111774578681E-2</v>
      </c>
      <c r="N71" s="49">
        <f t="shared" si="7"/>
        <v>0.92500000000000004</v>
      </c>
    </row>
    <row r="72" spans="1:14" ht="14.1" customHeight="1" x14ac:dyDescent="0.25">
      <c r="A72" s="44" t="s">
        <v>149</v>
      </c>
      <c r="B72" s="45" t="s">
        <v>150</v>
      </c>
      <c r="C72" s="38">
        <v>616510.16</v>
      </c>
      <c r="D72" s="39">
        <v>1070.7299999999998</v>
      </c>
      <c r="E72" s="46">
        <f t="shared" ref="E72:E135" si="8">+C72/D72</f>
        <v>575.78489441782722</v>
      </c>
      <c r="F72" s="38">
        <v>606705.42000000004</v>
      </c>
      <c r="G72" s="47">
        <v>1098.8900000000001</v>
      </c>
      <c r="H72" s="46">
        <f t="shared" ref="H72:H135" si="9">+F72/G72</f>
        <v>552.10750848583575</v>
      </c>
      <c r="I72" s="48">
        <f t="shared" ref="I72:I135" si="10">+C72-F72</f>
        <v>9804.7399999999907</v>
      </c>
      <c r="J72" s="49">
        <f t="shared" ref="J72:J135" si="11">+I72/F72</f>
        <v>1.6160627014012812E-2</v>
      </c>
      <c r="K72" s="49">
        <f t="shared" si="5"/>
        <v>1.016</v>
      </c>
      <c r="L72" s="48">
        <f t="shared" si="6"/>
        <v>23.677385931991466</v>
      </c>
      <c r="M72" s="49">
        <f t="shared" ref="M72:M135" si="12">+L72/H72</f>
        <v>4.2885462646445618E-2</v>
      </c>
      <c r="N72" s="49">
        <f t="shared" si="7"/>
        <v>1.0429999999999999</v>
      </c>
    </row>
    <row r="73" spans="1:14" ht="14.1" customHeight="1" x14ac:dyDescent="0.25">
      <c r="A73" s="44" t="s">
        <v>151</v>
      </c>
      <c r="B73" s="45" t="s">
        <v>152</v>
      </c>
      <c r="C73" s="38">
        <v>1165675.19</v>
      </c>
      <c r="D73" s="39">
        <v>2464.9400000000005</v>
      </c>
      <c r="E73" s="46">
        <f t="shared" si="8"/>
        <v>472.90205441106059</v>
      </c>
      <c r="F73" s="38">
        <v>1208924.97</v>
      </c>
      <c r="G73" s="47">
        <v>2411.3200000000002</v>
      </c>
      <c r="H73" s="46">
        <f t="shared" si="9"/>
        <v>501.3540177164374</v>
      </c>
      <c r="I73" s="48">
        <f t="shared" si="10"/>
        <v>-43249.780000000028</v>
      </c>
      <c r="J73" s="49">
        <f t="shared" si="11"/>
        <v>-3.5775404655592508E-2</v>
      </c>
      <c r="K73" s="49">
        <f t="shared" si="5"/>
        <v>0.96399999999999997</v>
      </c>
      <c r="L73" s="48">
        <f t="shared" ref="L73:L136" si="13">+E73-H73</f>
        <v>-28.451963305376808</v>
      </c>
      <c r="M73" s="49">
        <f t="shared" si="12"/>
        <v>-5.6750244936640867E-2</v>
      </c>
      <c r="N73" s="49">
        <f t="shared" ref="N73:N136" si="14">ROUND(100/100+M73,3)</f>
        <v>0.94299999999999995</v>
      </c>
    </row>
    <row r="74" spans="1:14" ht="14.1" customHeight="1" x14ac:dyDescent="0.25">
      <c r="A74" s="44" t="s">
        <v>153</v>
      </c>
      <c r="B74" s="45" t="s">
        <v>154</v>
      </c>
      <c r="C74" s="38">
        <v>2528690.7799999998</v>
      </c>
      <c r="D74" s="39">
        <v>3713.5199999999995</v>
      </c>
      <c r="E74" s="46">
        <f t="shared" si="8"/>
        <v>680.94174260539864</v>
      </c>
      <c r="F74" s="38">
        <v>2526786.5699999998</v>
      </c>
      <c r="G74" s="47">
        <v>3674.31</v>
      </c>
      <c r="H74" s="46">
        <f t="shared" si="9"/>
        <v>687.69008875135739</v>
      </c>
      <c r="I74" s="48">
        <f t="shared" si="10"/>
        <v>1904.2099999999627</v>
      </c>
      <c r="J74" s="49">
        <f t="shared" si="11"/>
        <v>7.5360935609213833E-4</v>
      </c>
      <c r="K74" s="49">
        <f t="shared" si="5"/>
        <v>1.0009999999999999</v>
      </c>
      <c r="L74" s="48">
        <f t="shared" si="13"/>
        <v>-6.7483461459587488</v>
      </c>
      <c r="M74" s="49">
        <f t="shared" si="12"/>
        <v>-9.8130629717403037E-3</v>
      </c>
      <c r="N74" s="49">
        <f t="shared" si="14"/>
        <v>0.99</v>
      </c>
    </row>
    <row r="75" spans="1:14" ht="14.1" customHeight="1" x14ac:dyDescent="0.25">
      <c r="A75" s="44" t="s">
        <v>155</v>
      </c>
      <c r="B75" s="45" t="s">
        <v>156</v>
      </c>
      <c r="C75" s="38">
        <v>7352903.1500000004</v>
      </c>
      <c r="D75" s="39">
        <v>9086.380000000001</v>
      </c>
      <c r="E75" s="46">
        <f t="shared" si="8"/>
        <v>809.22250115007296</v>
      </c>
      <c r="F75" s="38">
        <v>6965272.2999999998</v>
      </c>
      <c r="G75" s="47">
        <v>8922.66</v>
      </c>
      <c r="H75" s="46">
        <f t="shared" si="9"/>
        <v>780.62733534618599</v>
      </c>
      <c r="I75" s="48">
        <f t="shared" si="10"/>
        <v>387630.85000000056</v>
      </c>
      <c r="J75" s="49">
        <f t="shared" si="11"/>
        <v>5.5651930506722701E-2</v>
      </c>
      <c r="K75" s="49">
        <f t="shared" ref="K75:K138" si="15">ROUND(100/100+J75,3)</f>
        <v>1.056</v>
      </c>
      <c r="L75" s="48">
        <f t="shared" si="13"/>
        <v>28.595165803886971</v>
      </c>
      <c r="M75" s="49">
        <f t="shared" si="12"/>
        <v>3.6631007536016953E-2</v>
      </c>
      <c r="N75" s="49">
        <f t="shared" si="14"/>
        <v>1.0369999999999999</v>
      </c>
    </row>
    <row r="76" spans="1:14" ht="14.1" customHeight="1" x14ac:dyDescent="0.25">
      <c r="A76" s="44" t="s">
        <v>157</v>
      </c>
      <c r="B76" s="45" t="s">
        <v>158</v>
      </c>
      <c r="C76" s="38">
        <v>589844.23</v>
      </c>
      <c r="D76" s="39">
        <v>589.62</v>
      </c>
      <c r="E76" s="46">
        <f t="shared" si="8"/>
        <v>1000.380295783725</v>
      </c>
      <c r="F76" s="38">
        <v>577481.48</v>
      </c>
      <c r="G76" s="47">
        <v>610.73</v>
      </c>
      <c r="H76" s="46">
        <f t="shared" si="9"/>
        <v>945.55937975864947</v>
      </c>
      <c r="I76" s="48">
        <f t="shared" si="10"/>
        <v>12362.75</v>
      </c>
      <c r="J76" s="49">
        <f t="shared" si="11"/>
        <v>2.1408045847634803E-2</v>
      </c>
      <c r="K76" s="49">
        <f t="shared" si="15"/>
        <v>1.0209999999999999</v>
      </c>
      <c r="L76" s="48">
        <f t="shared" si="13"/>
        <v>54.820916025075576</v>
      </c>
      <c r="M76" s="49">
        <f t="shared" si="12"/>
        <v>5.7977232523533755E-2</v>
      </c>
      <c r="N76" s="49">
        <f t="shared" si="14"/>
        <v>1.0580000000000001</v>
      </c>
    </row>
    <row r="77" spans="1:14" ht="14.1" customHeight="1" x14ac:dyDescent="0.25">
      <c r="A77" s="44" t="s">
        <v>159</v>
      </c>
      <c r="B77" s="45" t="s">
        <v>160</v>
      </c>
      <c r="C77" s="38">
        <v>5478802.3799999999</v>
      </c>
      <c r="D77" s="39">
        <v>6340.8399999999992</v>
      </c>
      <c r="E77" s="46">
        <f t="shared" si="8"/>
        <v>864.0499334473036</v>
      </c>
      <c r="F77" s="38">
        <v>5368271.9400000004</v>
      </c>
      <c r="G77" s="47">
        <v>6456.43</v>
      </c>
      <c r="H77" s="46">
        <f t="shared" si="9"/>
        <v>831.46134009042146</v>
      </c>
      <c r="I77" s="48">
        <f t="shared" si="10"/>
        <v>110530.43999999948</v>
      </c>
      <c r="J77" s="49">
        <f t="shared" si="11"/>
        <v>2.0589575423036313E-2</v>
      </c>
      <c r="K77" s="49">
        <f t="shared" si="15"/>
        <v>1.0209999999999999</v>
      </c>
      <c r="L77" s="48">
        <f t="shared" si="13"/>
        <v>32.588593356882143</v>
      </c>
      <c r="M77" s="49">
        <f t="shared" si="12"/>
        <v>3.9194357916073563E-2</v>
      </c>
      <c r="N77" s="49">
        <f t="shared" si="14"/>
        <v>1.0389999999999999</v>
      </c>
    </row>
    <row r="78" spans="1:14" ht="14.1" customHeight="1" x14ac:dyDescent="0.25">
      <c r="A78" s="44" t="s">
        <v>161</v>
      </c>
      <c r="B78" s="45" t="s">
        <v>162</v>
      </c>
      <c r="C78" s="38">
        <v>4357872.1099999994</v>
      </c>
      <c r="D78" s="39">
        <v>5415.55</v>
      </c>
      <c r="E78" s="46">
        <f t="shared" si="8"/>
        <v>804.69612689385178</v>
      </c>
      <c r="F78" s="38">
        <v>4495815.9400000004</v>
      </c>
      <c r="G78" s="47">
        <v>5629.68</v>
      </c>
      <c r="H78" s="46">
        <f t="shared" si="9"/>
        <v>798.59173878444244</v>
      </c>
      <c r="I78" s="48">
        <f t="shared" si="10"/>
        <v>-137943.83000000101</v>
      </c>
      <c r="J78" s="49">
        <f t="shared" si="11"/>
        <v>-3.0682712958217988E-2</v>
      </c>
      <c r="K78" s="49">
        <f t="shared" si="15"/>
        <v>0.96899999999999997</v>
      </c>
      <c r="L78" s="48">
        <f t="shared" si="13"/>
        <v>6.1043881094093422</v>
      </c>
      <c r="M78" s="49">
        <f t="shared" si="12"/>
        <v>7.6439409687620767E-3</v>
      </c>
      <c r="N78" s="49">
        <f t="shared" si="14"/>
        <v>1.008</v>
      </c>
    </row>
    <row r="79" spans="1:14" ht="14.1" customHeight="1" x14ac:dyDescent="0.25">
      <c r="A79" s="44" t="s">
        <v>163</v>
      </c>
      <c r="B79" s="45" t="s">
        <v>164</v>
      </c>
      <c r="C79" s="38">
        <v>1011125.92</v>
      </c>
      <c r="D79" s="39">
        <v>2058.0300000000002</v>
      </c>
      <c r="E79" s="46">
        <f t="shared" si="8"/>
        <v>491.30766801261399</v>
      </c>
      <c r="F79" s="38">
        <v>1016526.5</v>
      </c>
      <c r="G79" s="47">
        <v>2056.48</v>
      </c>
      <c r="H79" s="46">
        <f t="shared" si="9"/>
        <v>494.30410215513888</v>
      </c>
      <c r="I79" s="48">
        <f t="shared" si="10"/>
        <v>-5400.5799999999581</v>
      </c>
      <c r="J79" s="49">
        <f t="shared" si="11"/>
        <v>-5.312778368296309E-3</v>
      </c>
      <c r="K79" s="49">
        <f t="shared" si="15"/>
        <v>0.995</v>
      </c>
      <c r="L79" s="48">
        <f t="shared" si="13"/>
        <v>-2.9964341425248904</v>
      </c>
      <c r="M79" s="49">
        <f t="shared" si="12"/>
        <v>-6.0619244903301452E-3</v>
      </c>
      <c r="N79" s="49">
        <f t="shared" si="14"/>
        <v>0.99399999999999999</v>
      </c>
    </row>
    <row r="80" spans="1:14" ht="14.1" customHeight="1" x14ac:dyDescent="0.25">
      <c r="A80" s="44" t="s">
        <v>165</v>
      </c>
      <c r="B80" s="45" t="s">
        <v>166</v>
      </c>
      <c r="C80" s="38">
        <v>1780017.41</v>
      </c>
      <c r="D80" s="39">
        <v>2743.8499999999995</v>
      </c>
      <c r="E80" s="46">
        <f t="shared" si="8"/>
        <v>648.72985403721054</v>
      </c>
      <c r="F80" s="38">
        <v>1473773.83</v>
      </c>
      <c r="G80" s="47">
        <v>2841.67</v>
      </c>
      <c r="H80" s="46">
        <f t="shared" si="9"/>
        <v>518.62947844049449</v>
      </c>
      <c r="I80" s="48">
        <f t="shared" si="10"/>
        <v>306243.57999999984</v>
      </c>
      <c r="J80" s="49">
        <f t="shared" si="11"/>
        <v>0.20779550685874223</v>
      </c>
      <c r="K80" s="49">
        <f t="shared" si="15"/>
        <v>1.208</v>
      </c>
      <c r="L80" s="48">
        <f t="shared" si="13"/>
        <v>130.10037559671605</v>
      </c>
      <c r="M80" s="49">
        <f t="shared" si="12"/>
        <v>0.25085418589765573</v>
      </c>
      <c r="N80" s="49">
        <f t="shared" si="14"/>
        <v>1.2509999999999999</v>
      </c>
    </row>
    <row r="81" spans="1:14" ht="14.1" customHeight="1" x14ac:dyDescent="0.25">
      <c r="A81" s="44" t="s">
        <v>167</v>
      </c>
      <c r="B81" s="45" t="s">
        <v>168</v>
      </c>
      <c r="C81" s="38">
        <v>4530114.46</v>
      </c>
      <c r="D81" s="39">
        <v>6694.9000000000005</v>
      </c>
      <c r="E81" s="46">
        <f t="shared" si="8"/>
        <v>676.6515496870752</v>
      </c>
      <c r="F81" s="38">
        <v>4366512.5599999996</v>
      </c>
      <c r="G81" s="47">
        <v>6725.07</v>
      </c>
      <c r="H81" s="46">
        <f t="shared" si="9"/>
        <v>649.28878955906771</v>
      </c>
      <c r="I81" s="48">
        <f t="shared" si="10"/>
        <v>163601.90000000037</v>
      </c>
      <c r="J81" s="49">
        <f t="shared" si="11"/>
        <v>3.7467406254294705E-2</v>
      </c>
      <c r="K81" s="49">
        <f t="shared" si="15"/>
        <v>1.0369999999999999</v>
      </c>
      <c r="L81" s="48">
        <f t="shared" si="13"/>
        <v>27.362760128007494</v>
      </c>
      <c r="M81" s="49">
        <f t="shared" si="12"/>
        <v>4.2142665279327488E-2</v>
      </c>
      <c r="N81" s="49">
        <f t="shared" si="14"/>
        <v>1.042</v>
      </c>
    </row>
    <row r="82" spans="1:14" ht="14.1" customHeight="1" x14ac:dyDescent="0.25">
      <c r="A82" s="44" t="s">
        <v>169</v>
      </c>
      <c r="B82" s="45" t="s">
        <v>170</v>
      </c>
      <c r="C82" s="38">
        <v>1214779.6600000001</v>
      </c>
      <c r="D82" s="39">
        <v>1271.6599999999999</v>
      </c>
      <c r="E82" s="46">
        <f t="shared" si="8"/>
        <v>955.27079565292627</v>
      </c>
      <c r="F82" s="38">
        <v>1200017.1100000001</v>
      </c>
      <c r="G82" s="47">
        <v>1289.3599999999999</v>
      </c>
      <c r="H82" s="46">
        <f t="shared" si="9"/>
        <v>930.70756809579962</v>
      </c>
      <c r="I82" s="48">
        <f t="shared" si="10"/>
        <v>14762.550000000047</v>
      </c>
      <c r="J82" s="49">
        <f t="shared" si="11"/>
        <v>1.2301949594702067E-2</v>
      </c>
      <c r="K82" s="49">
        <f t="shared" si="15"/>
        <v>1.012</v>
      </c>
      <c r="L82" s="48">
        <f t="shared" si="13"/>
        <v>24.563227557126652</v>
      </c>
      <c r="M82" s="49">
        <f t="shared" si="12"/>
        <v>2.6391992930048153E-2</v>
      </c>
      <c r="N82" s="49">
        <f t="shared" si="14"/>
        <v>1.026</v>
      </c>
    </row>
    <row r="83" spans="1:14" ht="14.1" customHeight="1" x14ac:dyDescent="0.25">
      <c r="A83" s="44" t="s">
        <v>171</v>
      </c>
      <c r="B83" s="45" t="s">
        <v>172</v>
      </c>
      <c r="C83" s="38">
        <v>4570657.9800000004</v>
      </c>
      <c r="D83" s="39">
        <v>6614.7700000000013</v>
      </c>
      <c r="E83" s="46">
        <f t="shared" si="8"/>
        <v>690.97761222234476</v>
      </c>
      <c r="F83" s="38">
        <v>4823865.95</v>
      </c>
      <c r="G83" s="47">
        <v>6810.71</v>
      </c>
      <c r="H83" s="46">
        <f t="shared" si="9"/>
        <v>708.27651595795453</v>
      </c>
      <c r="I83" s="48">
        <f t="shared" si="10"/>
        <v>-253207.96999999974</v>
      </c>
      <c r="J83" s="49">
        <f t="shared" si="11"/>
        <v>-5.2490672963248435E-2</v>
      </c>
      <c r="K83" s="49">
        <f t="shared" si="15"/>
        <v>0.94799999999999995</v>
      </c>
      <c r="L83" s="48">
        <f t="shared" si="13"/>
        <v>-17.29890373560977</v>
      </c>
      <c r="M83" s="49">
        <f t="shared" si="12"/>
        <v>-2.4423940856224416E-2</v>
      </c>
      <c r="N83" s="49">
        <f t="shared" si="14"/>
        <v>0.97599999999999998</v>
      </c>
    </row>
    <row r="84" spans="1:14" ht="14.1" customHeight="1" x14ac:dyDescent="0.25">
      <c r="A84" s="44" t="s">
        <v>173</v>
      </c>
      <c r="B84" s="45" t="s">
        <v>174</v>
      </c>
      <c r="C84" s="38">
        <v>1794004.88</v>
      </c>
      <c r="D84" s="39">
        <v>2536.1800000000003</v>
      </c>
      <c r="E84" s="46">
        <f t="shared" si="8"/>
        <v>707.3649662090229</v>
      </c>
      <c r="F84" s="38">
        <v>1917629.6</v>
      </c>
      <c r="G84" s="47">
        <v>2637.33</v>
      </c>
      <c r="H84" s="46">
        <f t="shared" si="9"/>
        <v>727.11022132232222</v>
      </c>
      <c r="I84" s="48">
        <f t="shared" si="10"/>
        <v>-123624.7200000002</v>
      </c>
      <c r="J84" s="49">
        <f t="shared" si="11"/>
        <v>-6.446746545839728E-2</v>
      </c>
      <c r="K84" s="49">
        <f t="shared" si="15"/>
        <v>0.93600000000000005</v>
      </c>
      <c r="L84" s="48">
        <f t="shared" si="13"/>
        <v>-19.745255113299322</v>
      </c>
      <c r="M84" s="49">
        <f t="shared" si="12"/>
        <v>-2.715579362560825E-2</v>
      </c>
      <c r="N84" s="49">
        <f t="shared" si="14"/>
        <v>0.97299999999999998</v>
      </c>
    </row>
    <row r="85" spans="1:14" ht="14.1" customHeight="1" x14ac:dyDescent="0.25">
      <c r="A85" s="44" t="s">
        <v>175</v>
      </c>
      <c r="B85" s="45" t="s">
        <v>176</v>
      </c>
      <c r="C85" s="38">
        <v>1690944.99</v>
      </c>
      <c r="D85" s="39">
        <v>2640.11</v>
      </c>
      <c r="E85" s="46">
        <f t="shared" si="8"/>
        <v>640.48277912662729</v>
      </c>
      <c r="F85" s="38">
        <v>1440708.69</v>
      </c>
      <c r="G85" s="47">
        <v>2606.2800000000002</v>
      </c>
      <c r="H85" s="46">
        <f t="shared" si="9"/>
        <v>552.78354205994742</v>
      </c>
      <c r="I85" s="48">
        <f t="shared" si="10"/>
        <v>250236.30000000005</v>
      </c>
      <c r="J85" s="49">
        <f t="shared" si="11"/>
        <v>0.1736897276575739</v>
      </c>
      <c r="K85" s="49">
        <f t="shared" si="15"/>
        <v>1.1739999999999999</v>
      </c>
      <c r="L85" s="48">
        <f t="shared" si="13"/>
        <v>87.699237066679871</v>
      </c>
      <c r="M85" s="49">
        <f t="shared" si="12"/>
        <v>0.15865023177041185</v>
      </c>
      <c r="N85" s="49">
        <f t="shared" si="14"/>
        <v>1.159</v>
      </c>
    </row>
    <row r="86" spans="1:14" ht="14.1" customHeight="1" x14ac:dyDescent="0.25">
      <c r="A86" s="44" t="s">
        <v>177</v>
      </c>
      <c r="B86" s="45" t="s">
        <v>178</v>
      </c>
      <c r="C86" s="38">
        <v>1552663.7100000002</v>
      </c>
      <c r="D86" s="39">
        <v>2906.05</v>
      </c>
      <c r="E86" s="46">
        <f t="shared" si="8"/>
        <v>534.28664682300723</v>
      </c>
      <c r="F86" s="38">
        <v>1459577.46</v>
      </c>
      <c r="G86" s="47">
        <v>2874.11</v>
      </c>
      <c r="H86" s="46">
        <f t="shared" si="9"/>
        <v>507.83632498408201</v>
      </c>
      <c r="I86" s="48">
        <f t="shared" si="10"/>
        <v>93086.250000000233</v>
      </c>
      <c r="J86" s="49">
        <f t="shared" si="11"/>
        <v>6.3776162999941252E-2</v>
      </c>
      <c r="K86" s="49">
        <f t="shared" si="15"/>
        <v>1.0640000000000001</v>
      </c>
      <c r="L86" s="48">
        <f t="shared" si="13"/>
        <v>26.45032183892522</v>
      </c>
      <c r="M86" s="49">
        <f t="shared" si="12"/>
        <v>5.2084343985740481E-2</v>
      </c>
      <c r="N86" s="49">
        <f t="shared" si="14"/>
        <v>1.052</v>
      </c>
    </row>
    <row r="87" spans="1:14" ht="14.1" customHeight="1" x14ac:dyDescent="0.25">
      <c r="A87" s="44" t="s">
        <v>179</v>
      </c>
      <c r="B87" s="45" t="s">
        <v>180</v>
      </c>
      <c r="C87" s="38">
        <v>1776855.39</v>
      </c>
      <c r="D87" s="39">
        <v>2797.4699999999993</v>
      </c>
      <c r="E87" s="46">
        <f t="shared" si="8"/>
        <v>635.16512777616924</v>
      </c>
      <c r="F87" s="38">
        <v>1926178.38</v>
      </c>
      <c r="G87" s="47">
        <v>2744.84</v>
      </c>
      <c r="H87" s="46">
        <f t="shared" si="9"/>
        <v>701.74523105171875</v>
      </c>
      <c r="I87" s="48">
        <f t="shared" si="10"/>
        <v>-149322.99</v>
      </c>
      <c r="J87" s="49">
        <f t="shared" si="11"/>
        <v>-7.752292910690857E-2</v>
      </c>
      <c r="K87" s="49">
        <f t="shared" si="15"/>
        <v>0.92200000000000004</v>
      </c>
      <c r="L87" s="48">
        <f t="shared" si="13"/>
        <v>-66.580103275549504</v>
      </c>
      <c r="M87" s="49">
        <f t="shared" si="12"/>
        <v>-9.487788492094866E-2</v>
      </c>
      <c r="N87" s="49">
        <f t="shared" si="14"/>
        <v>0.90500000000000003</v>
      </c>
    </row>
    <row r="88" spans="1:14" ht="14.1" customHeight="1" x14ac:dyDescent="0.25">
      <c r="A88" s="44" t="s">
        <v>181</v>
      </c>
      <c r="B88" s="45" t="s">
        <v>182</v>
      </c>
      <c r="C88" s="38">
        <v>2460044.88</v>
      </c>
      <c r="D88" s="39">
        <v>4760.3399999999992</v>
      </c>
      <c r="E88" s="46">
        <f t="shared" si="8"/>
        <v>516.77923845775729</v>
      </c>
      <c r="F88" s="38">
        <v>2590007.66</v>
      </c>
      <c r="G88" s="47">
        <v>4801.17</v>
      </c>
      <c r="H88" s="46">
        <f t="shared" si="9"/>
        <v>539.4534373913026</v>
      </c>
      <c r="I88" s="48">
        <f t="shared" si="10"/>
        <v>-129962.78000000026</v>
      </c>
      <c r="J88" s="49">
        <f t="shared" si="11"/>
        <v>-5.0178531132220767E-2</v>
      </c>
      <c r="K88" s="49">
        <f t="shared" si="15"/>
        <v>0.95</v>
      </c>
      <c r="L88" s="48">
        <f t="shared" si="13"/>
        <v>-22.674198933545313</v>
      </c>
      <c r="M88" s="49">
        <f t="shared" si="12"/>
        <v>-4.2031799895823375E-2</v>
      </c>
      <c r="N88" s="49">
        <f t="shared" si="14"/>
        <v>0.95799999999999996</v>
      </c>
    </row>
    <row r="89" spans="1:14" ht="14.1" customHeight="1" x14ac:dyDescent="0.25">
      <c r="A89" s="44" t="s">
        <v>183</v>
      </c>
      <c r="B89" s="45" t="s">
        <v>184</v>
      </c>
      <c r="C89" s="38">
        <v>3287078.49</v>
      </c>
      <c r="D89" s="39">
        <v>4072.6200000000003</v>
      </c>
      <c r="E89" s="46">
        <f t="shared" si="8"/>
        <v>807.11642382544892</v>
      </c>
      <c r="F89" s="38">
        <v>3170346.63</v>
      </c>
      <c r="G89" s="47">
        <v>4180.32</v>
      </c>
      <c r="H89" s="46">
        <f t="shared" si="9"/>
        <v>758.39807239637162</v>
      </c>
      <c r="I89" s="48">
        <f t="shared" si="10"/>
        <v>116731.86000000034</v>
      </c>
      <c r="J89" s="49">
        <f t="shared" si="11"/>
        <v>3.6819904453160801E-2</v>
      </c>
      <c r="K89" s="49">
        <f t="shared" si="15"/>
        <v>1.0369999999999999</v>
      </c>
      <c r="L89" s="48">
        <f t="shared" si="13"/>
        <v>48.718351429077302</v>
      </c>
      <c r="M89" s="49">
        <f t="shared" si="12"/>
        <v>6.4238495853685379E-2</v>
      </c>
      <c r="N89" s="49">
        <f t="shared" si="14"/>
        <v>1.0640000000000001</v>
      </c>
    </row>
    <row r="90" spans="1:14" ht="14.1" customHeight="1" x14ac:dyDescent="0.25">
      <c r="A90" s="44" t="s">
        <v>185</v>
      </c>
      <c r="B90" s="45" t="s">
        <v>186</v>
      </c>
      <c r="C90" s="38">
        <v>6467885.8799999999</v>
      </c>
      <c r="D90" s="39">
        <v>11937.17</v>
      </c>
      <c r="E90" s="46">
        <f t="shared" si="8"/>
        <v>541.82740800373961</v>
      </c>
      <c r="F90" s="38">
        <v>6247533.7599999998</v>
      </c>
      <c r="G90" s="47">
        <v>11977.47</v>
      </c>
      <c r="H90" s="46">
        <f t="shared" si="9"/>
        <v>521.60713072126248</v>
      </c>
      <c r="I90" s="48">
        <f t="shared" si="10"/>
        <v>220352.12000000011</v>
      </c>
      <c r="J90" s="49">
        <f t="shared" si="11"/>
        <v>3.5270256786895715E-2</v>
      </c>
      <c r="K90" s="49">
        <f t="shared" si="15"/>
        <v>1.0349999999999999</v>
      </c>
      <c r="L90" s="48">
        <f t="shared" si="13"/>
        <v>20.220277282477127</v>
      </c>
      <c r="M90" s="49">
        <f t="shared" si="12"/>
        <v>3.8765339067579736E-2</v>
      </c>
      <c r="N90" s="49">
        <f t="shared" si="14"/>
        <v>1.0389999999999999</v>
      </c>
    </row>
    <row r="91" spans="1:14" ht="14.1" customHeight="1" x14ac:dyDescent="0.25">
      <c r="A91" s="44" t="s">
        <v>187</v>
      </c>
      <c r="B91" s="45" t="s">
        <v>188</v>
      </c>
      <c r="C91" s="38">
        <v>1303968.26</v>
      </c>
      <c r="D91" s="39">
        <v>3141.5799999999995</v>
      </c>
      <c r="E91" s="46">
        <f t="shared" si="8"/>
        <v>415.06766022192664</v>
      </c>
      <c r="F91" s="38">
        <v>1261118.74</v>
      </c>
      <c r="G91" s="47">
        <v>3520.32</v>
      </c>
      <c r="H91" s="46">
        <f t="shared" si="9"/>
        <v>358.23980206344874</v>
      </c>
      <c r="I91" s="48">
        <f t="shared" si="10"/>
        <v>42849.520000000019</v>
      </c>
      <c r="J91" s="49">
        <f t="shared" si="11"/>
        <v>3.3977387410800045E-2</v>
      </c>
      <c r="K91" s="49">
        <f t="shared" si="15"/>
        <v>1.034</v>
      </c>
      <c r="L91" s="48">
        <f t="shared" si="13"/>
        <v>56.827858158477909</v>
      </c>
      <c r="M91" s="49">
        <f t="shared" si="12"/>
        <v>0.15863077701347375</v>
      </c>
      <c r="N91" s="49">
        <f t="shared" si="14"/>
        <v>1.159</v>
      </c>
    </row>
    <row r="92" spans="1:14" ht="14.1" customHeight="1" x14ac:dyDescent="0.25">
      <c r="A92" s="44" t="s">
        <v>189</v>
      </c>
      <c r="B92" s="45" t="s">
        <v>190</v>
      </c>
      <c r="C92" s="38">
        <v>1785870.51</v>
      </c>
      <c r="D92" s="39">
        <v>2012.23</v>
      </c>
      <c r="E92" s="46">
        <f t="shared" si="8"/>
        <v>887.50814270734463</v>
      </c>
      <c r="F92" s="38">
        <v>1771610.09</v>
      </c>
      <c r="G92" s="47">
        <v>2128.62</v>
      </c>
      <c r="H92" s="46">
        <f t="shared" si="9"/>
        <v>832.28105063374403</v>
      </c>
      <c r="I92" s="48">
        <f t="shared" si="10"/>
        <v>14260.419999999925</v>
      </c>
      <c r="J92" s="49">
        <f t="shared" si="11"/>
        <v>8.0494122722003271E-3</v>
      </c>
      <c r="K92" s="49">
        <f t="shared" si="15"/>
        <v>1.008</v>
      </c>
      <c r="L92" s="48">
        <f t="shared" si="13"/>
        <v>55.227092073600602</v>
      </c>
      <c r="M92" s="49">
        <f t="shared" si="12"/>
        <v>6.6356301193626469E-2</v>
      </c>
      <c r="N92" s="49">
        <f t="shared" si="14"/>
        <v>1.0660000000000001</v>
      </c>
    </row>
    <row r="93" spans="1:14" ht="14.1" customHeight="1" x14ac:dyDescent="0.25">
      <c r="A93" s="44" t="s">
        <v>191</v>
      </c>
      <c r="B93" s="45" t="s">
        <v>192</v>
      </c>
      <c r="C93" s="38">
        <v>1504898.98</v>
      </c>
      <c r="D93" s="39">
        <v>1687.01</v>
      </c>
      <c r="E93" s="46">
        <f t="shared" si="8"/>
        <v>892.05101333127845</v>
      </c>
      <c r="F93" s="38">
        <v>1397989.86</v>
      </c>
      <c r="G93" s="47">
        <v>1711.26</v>
      </c>
      <c r="H93" s="46">
        <f t="shared" si="9"/>
        <v>816.93597699940403</v>
      </c>
      <c r="I93" s="48">
        <f t="shared" si="10"/>
        <v>106909.11999999988</v>
      </c>
      <c r="J93" s="49">
        <f t="shared" si="11"/>
        <v>7.6473458827519589E-2</v>
      </c>
      <c r="K93" s="49">
        <f t="shared" si="15"/>
        <v>1.0760000000000001</v>
      </c>
      <c r="L93" s="48">
        <f t="shared" si="13"/>
        <v>75.115036331874421</v>
      </c>
      <c r="M93" s="49">
        <f t="shared" si="12"/>
        <v>9.194727426226354E-2</v>
      </c>
      <c r="N93" s="49">
        <f t="shared" si="14"/>
        <v>1.0920000000000001</v>
      </c>
    </row>
    <row r="94" spans="1:14" ht="14.1" customHeight="1" x14ac:dyDescent="0.25">
      <c r="A94" s="44" t="s">
        <v>193</v>
      </c>
      <c r="B94" s="45" t="s">
        <v>194</v>
      </c>
      <c r="C94" s="38">
        <v>1821731.69</v>
      </c>
      <c r="D94" s="39">
        <v>3180.7599999999998</v>
      </c>
      <c r="E94" s="46">
        <f t="shared" si="8"/>
        <v>572.73472063280474</v>
      </c>
      <c r="F94" s="38">
        <v>1712072.96</v>
      </c>
      <c r="G94" s="47">
        <v>3255.84</v>
      </c>
      <c r="H94" s="46">
        <f t="shared" si="9"/>
        <v>525.84677379723814</v>
      </c>
      <c r="I94" s="48">
        <f t="shared" si="10"/>
        <v>109658.72999999998</v>
      </c>
      <c r="J94" s="49">
        <f t="shared" si="11"/>
        <v>6.4050266876477024E-2</v>
      </c>
      <c r="K94" s="49">
        <f t="shared" si="15"/>
        <v>1.0640000000000001</v>
      </c>
      <c r="L94" s="48">
        <f t="shared" si="13"/>
        <v>46.887946835566595</v>
      </c>
      <c r="M94" s="49">
        <f t="shared" si="12"/>
        <v>8.9166557963225562E-2</v>
      </c>
      <c r="N94" s="49">
        <f t="shared" si="14"/>
        <v>1.089</v>
      </c>
    </row>
    <row r="95" spans="1:14" ht="14.1" customHeight="1" x14ac:dyDescent="0.25">
      <c r="A95" s="44" t="s">
        <v>195</v>
      </c>
      <c r="B95" s="45" t="s">
        <v>196</v>
      </c>
      <c r="C95" s="38">
        <v>1162202.48</v>
      </c>
      <c r="D95" s="39">
        <v>1325.86</v>
      </c>
      <c r="E95" s="46">
        <f t="shared" si="8"/>
        <v>876.56500686346976</v>
      </c>
      <c r="F95" s="38">
        <v>1267103.06</v>
      </c>
      <c r="G95" s="47">
        <v>1391.28</v>
      </c>
      <c r="H95" s="46">
        <f t="shared" si="9"/>
        <v>910.74626243459261</v>
      </c>
      <c r="I95" s="48">
        <f t="shared" si="10"/>
        <v>-104900.58000000007</v>
      </c>
      <c r="J95" s="49">
        <f t="shared" si="11"/>
        <v>-8.2787725254171565E-2</v>
      </c>
      <c r="K95" s="49">
        <f t="shared" si="15"/>
        <v>0.91700000000000004</v>
      </c>
      <c r="L95" s="48">
        <f t="shared" si="13"/>
        <v>-34.181255571122847</v>
      </c>
      <c r="M95" s="49">
        <f t="shared" si="12"/>
        <v>-3.7531041280092714E-2</v>
      </c>
      <c r="N95" s="49">
        <f t="shared" si="14"/>
        <v>0.96199999999999997</v>
      </c>
    </row>
    <row r="96" spans="1:14" ht="14.1" customHeight="1" x14ac:dyDescent="0.25">
      <c r="A96" s="44" t="s">
        <v>197</v>
      </c>
      <c r="B96" s="45" t="s">
        <v>198</v>
      </c>
      <c r="C96" s="38">
        <v>1692488.41</v>
      </c>
      <c r="D96" s="39">
        <v>2107.1299999999997</v>
      </c>
      <c r="E96" s="46">
        <f t="shared" si="8"/>
        <v>803.21973964586914</v>
      </c>
      <c r="F96" s="38">
        <v>1717907.25</v>
      </c>
      <c r="G96" s="47">
        <v>2131.0300000000002</v>
      </c>
      <c r="H96" s="46">
        <f t="shared" si="9"/>
        <v>806.1394020731758</v>
      </c>
      <c r="I96" s="48">
        <f t="shared" si="10"/>
        <v>-25418.840000000084</v>
      </c>
      <c r="J96" s="49">
        <f t="shared" si="11"/>
        <v>-1.4796398350376648E-2</v>
      </c>
      <c r="K96" s="49">
        <f t="shared" si="15"/>
        <v>0.98499999999999999</v>
      </c>
      <c r="L96" s="48">
        <f t="shared" si="13"/>
        <v>-2.9196624273066618</v>
      </c>
      <c r="M96" s="49">
        <f t="shared" si="12"/>
        <v>-3.621783552321184E-3</v>
      </c>
      <c r="N96" s="49">
        <f t="shared" si="14"/>
        <v>0.996</v>
      </c>
    </row>
    <row r="97" spans="1:14" ht="14.1" customHeight="1" x14ac:dyDescent="0.25">
      <c r="A97" s="44" t="s">
        <v>199</v>
      </c>
      <c r="B97" s="45" t="s">
        <v>200</v>
      </c>
      <c r="C97" s="38">
        <v>940128.12</v>
      </c>
      <c r="D97" s="39">
        <v>1280.1500000000001</v>
      </c>
      <c r="E97" s="46">
        <f t="shared" si="8"/>
        <v>734.38903253524973</v>
      </c>
      <c r="F97" s="38">
        <v>1095292.02</v>
      </c>
      <c r="G97" s="47">
        <v>1332.1</v>
      </c>
      <c r="H97" s="46">
        <f t="shared" si="9"/>
        <v>822.2295773590572</v>
      </c>
      <c r="I97" s="48">
        <f t="shared" si="10"/>
        <v>-155163.90000000002</v>
      </c>
      <c r="J97" s="49">
        <f t="shared" si="11"/>
        <v>-0.14166441201680627</v>
      </c>
      <c r="K97" s="49">
        <f t="shared" si="15"/>
        <v>0.85799999999999998</v>
      </c>
      <c r="L97" s="48">
        <f t="shared" si="13"/>
        <v>-87.840544823807477</v>
      </c>
      <c r="M97" s="49">
        <f t="shared" si="12"/>
        <v>-0.10683213939584252</v>
      </c>
      <c r="N97" s="49">
        <f t="shared" si="14"/>
        <v>0.89300000000000002</v>
      </c>
    </row>
    <row r="98" spans="1:14" ht="14.1" customHeight="1" x14ac:dyDescent="0.25">
      <c r="A98" s="44" t="s">
        <v>201</v>
      </c>
      <c r="B98" s="45" t="s">
        <v>202</v>
      </c>
      <c r="C98" s="38">
        <v>936642.49</v>
      </c>
      <c r="D98" s="39">
        <v>1662.2100000000003</v>
      </c>
      <c r="E98" s="46">
        <f t="shared" si="8"/>
        <v>563.49227233622696</v>
      </c>
      <c r="F98" s="38">
        <v>988707.71</v>
      </c>
      <c r="G98" s="47">
        <v>1724.08</v>
      </c>
      <c r="H98" s="46">
        <f t="shared" si="9"/>
        <v>573.46974038327687</v>
      </c>
      <c r="I98" s="48">
        <f t="shared" si="10"/>
        <v>-52065.219999999972</v>
      </c>
      <c r="J98" s="49">
        <f t="shared" si="11"/>
        <v>-5.265987052938019E-2</v>
      </c>
      <c r="K98" s="49">
        <f t="shared" si="15"/>
        <v>0.94699999999999995</v>
      </c>
      <c r="L98" s="48">
        <f t="shared" si="13"/>
        <v>-9.9774680470499106</v>
      </c>
      <c r="M98" s="49">
        <f t="shared" si="12"/>
        <v>-1.7398421127471343E-2</v>
      </c>
      <c r="N98" s="49">
        <f t="shared" si="14"/>
        <v>0.98299999999999998</v>
      </c>
    </row>
    <row r="99" spans="1:14" ht="14.1" customHeight="1" x14ac:dyDescent="0.25">
      <c r="A99" s="44" t="s">
        <v>203</v>
      </c>
      <c r="B99" s="45" t="s">
        <v>204</v>
      </c>
      <c r="C99" s="38">
        <v>333101.25</v>
      </c>
      <c r="D99" s="39">
        <v>275.42000000000007</v>
      </c>
      <c r="E99" s="46">
        <f t="shared" si="8"/>
        <v>1209.4301430542441</v>
      </c>
      <c r="F99" s="38">
        <v>337634.68</v>
      </c>
      <c r="G99" s="47">
        <v>281</v>
      </c>
      <c r="H99" s="46">
        <f t="shared" si="9"/>
        <v>1201.5469039145908</v>
      </c>
      <c r="I99" s="48">
        <f t="shared" si="10"/>
        <v>-4533.429999999993</v>
      </c>
      <c r="J99" s="49">
        <f t="shared" si="11"/>
        <v>-1.3427027105153987E-2</v>
      </c>
      <c r="K99" s="49">
        <f t="shared" si="15"/>
        <v>0.98699999999999999</v>
      </c>
      <c r="L99" s="48">
        <f t="shared" si="13"/>
        <v>7.8832391396533694</v>
      </c>
      <c r="M99" s="49">
        <f t="shared" si="12"/>
        <v>6.5609083706762491E-3</v>
      </c>
      <c r="N99" s="49">
        <f t="shared" si="14"/>
        <v>1.0069999999999999</v>
      </c>
    </row>
    <row r="100" spans="1:14" ht="14.1" customHeight="1" x14ac:dyDescent="0.25">
      <c r="A100" s="44" t="s">
        <v>205</v>
      </c>
      <c r="B100" s="45" t="s">
        <v>206</v>
      </c>
      <c r="C100" s="38">
        <v>797214.94</v>
      </c>
      <c r="D100" s="39">
        <v>1092.6100000000001</v>
      </c>
      <c r="E100" s="46">
        <f t="shared" si="8"/>
        <v>729.6427270480774</v>
      </c>
      <c r="F100" s="38">
        <v>796772.69</v>
      </c>
      <c r="G100" s="47">
        <v>1108.0899999999999</v>
      </c>
      <c r="H100" s="46">
        <f t="shared" si="9"/>
        <v>719.05051936214568</v>
      </c>
      <c r="I100" s="48">
        <f t="shared" si="10"/>
        <v>442.25</v>
      </c>
      <c r="J100" s="49">
        <f t="shared" si="11"/>
        <v>5.5505165469464071E-4</v>
      </c>
      <c r="K100" s="49">
        <f t="shared" si="15"/>
        <v>1.0009999999999999</v>
      </c>
      <c r="L100" s="48">
        <f t="shared" si="13"/>
        <v>10.592207685931726</v>
      </c>
      <c r="M100" s="49">
        <f t="shared" si="12"/>
        <v>1.4730825443708526E-2</v>
      </c>
      <c r="N100" s="49">
        <f t="shared" si="14"/>
        <v>1.0149999999999999</v>
      </c>
    </row>
    <row r="101" spans="1:14" ht="14.1" customHeight="1" x14ac:dyDescent="0.25">
      <c r="A101" s="44" t="s">
        <v>207</v>
      </c>
      <c r="B101" s="45" t="s">
        <v>208</v>
      </c>
      <c r="C101" s="38">
        <v>1852885.9</v>
      </c>
      <c r="D101" s="39">
        <v>3025.0699999999997</v>
      </c>
      <c r="E101" s="46">
        <f t="shared" si="8"/>
        <v>612.51009067558766</v>
      </c>
      <c r="F101" s="38">
        <v>1837842.61</v>
      </c>
      <c r="G101" s="47">
        <v>3046.92</v>
      </c>
      <c r="H101" s="46">
        <f t="shared" si="9"/>
        <v>603.18046092447457</v>
      </c>
      <c r="I101" s="48">
        <f t="shared" si="10"/>
        <v>15043.289999999804</v>
      </c>
      <c r="J101" s="49">
        <f t="shared" si="11"/>
        <v>8.1852983047333988E-3</v>
      </c>
      <c r="K101" s="49">
        <f t="shared" si="15"/>
        <v>1.008</v>
      </c>
      <c r="L101" s="48">
        <f t="shared" si="13"/>
        <v>9.3296297511130888</v>
      </c>
      <c r="M101" s="49">
        <f t="shared" si="12"/>
        <v>1.5467393848955048E-2</v>
      </c>
      <c r="N101" s="49">
        <f t="shared" si="14"/>
        <v>1.0149999999999999</v>
      </c>
    </row>
    <row r="102" spans="1:14" ht="14.1" customHeight="1" x14ac:dyDescent="0.25">
      <c r="A102" s="44" t="s">
        <v>209</v>
      </c>
      <c r="B102" s="45" t="s">
        <v>210</v>
      </c>
      <c r="C102" s="38">
        <v>601660.42000000004</v>
      </c>
      <c r="D102" s="39">
        <v>1089.19</v>
      </c>
      <c r="E102" s="46">
        <f t="shared" si="8"/>
        <v>552.39253022888568</v>
      </c>
      <c r="F102" s="38">
        <v>582492.03</v>
      </c>
      <c r="G102" s="47">
        <v>1108.83</v>
      </c>
      <c r="H102" s="46">
        <f t="shared" si="9"/>
        <v>525.32131165282328</v>
      </c>
      <c r="I102" s="48">
        <f t="shared" si="10"/>
        <v>19168.390000000014</v>
      </c>
      <c r="J102" s="49">
        <f t="shared" si="11"/>
        <v>3.2907557550615779E-2</v>
      </c>
      <c r="K102" s="49">
        <f t="shared" si="15"/>
        <v>1.0329999999999999</v>
      </c>
      <c r="L102" s="48">
        <f t="shared" si="13"/>
        <v>27.071218576062392</v>
      </c>
      <c r="M102" s="49">
        <f t="shared" si="12"/>
        <v>5.1532686711087294E-2</v>
      </c>
      <c r="N102" s="49">
        <f t="shared" si="14"/>
        <v>1.052</v>
      </c>
    </row>
    <row r="103" spans="1:14" ht="14.1" customHeight="1" x14ac:dyDescent="0.25">
      <c r="A103" s="44" t="s">
        <v>211</v>
      </c>
      <c r="B103" s="45" t="s">
        <v>212</v>
      </c>
      <c r="C103" s="38">
        <v>1078771.3400000001</v>
      </c>
      <c r="D103" s="39">
        <v>1757.1</v>
      </c>
      <c r="E103" s="46">
        <f t="shared" si="8"/>
        <v>613.94988333048786</v>
      </c>
      <c r="F103" s="38">
        <v>1072964.32</v>
      </c>
      <c r="G103" s="47">
        <v>1752.09</v>
      </c>
      <c r="H103" s="46">
        <f t="shared" si="9"/>
        <v>612.39109863077817</v>
      </c>
      <c r="I103" s="48">
        <f t="shared" si="10"/>
        <v>5807.0200000000186</v>
      </c>
      <c r="J103" s="49">
        <f t="shared" si="11"/>
        <v>5.4121277769982306E-3</v>
      </c>
      <c r="K103" s="49">
        <f t="shared" si="15"/>
        <v>1.0049999999999999</v>
      </c>
      <c r="L103" s="48">
        <f t="shared" si="13"/>
        <v>1.5587846997096904</v>
      </c>
      <c r="M103" s="49">
        <f t="shared" si="12"/>
        <v>2.5454071804683598E-3</v>
      </c>
      <c r="N103" s="49">
        <f t="shared" si="14"/>
        <v>1.0029999999999999</v>
      </c>
    </row>
    <row r="104" spans="1:14" ht="14.1" customHeight="1" x14ac:dyDescent="0.25">
      <c r="A104" s="44" t="s">
        <v>213</v>
      </c>
      <c r="B104" s="45" t="s">
        <v>214</v>
      </c>
      <c r="C104" s="38">
        <v>787145.29</v>
      </c>
      <c r="D104" s="39">
        <v>929.87999999999988</v>
      </c>
      <c r="E104" s="46">
        <f t="shared" si="8"/>
        <v>846.50201101217374</v>
      </c>
      <c r="F104" s="38">
        <v>913364.01</v>
      </c>
      <c r="G104" s="47">
        <v>949.8</v>
      </c>
      <c r="H104" s="46">
        <f t="shared" si="9"/>
        <v>961.63825015792804</v>
      </c>
      <c r="I104" s="48">
        <f t="shared" si="10"/>
        <v>-126218.71999999997</v>
      </c>
      <c r="J104" s="49">
        <f t="shared" si="11"/>
        <v>-0.13819103732804183</v>
      </c>
      <c r="K104" s="49">
        <f t="shared" si="15"/>
        <v>0.86199999999999999</v>
      </c>
      <c r="L104" s="48">
        <f t="shared" si="13"/>
        <v>-115.1362391457543</v>
      </c>
      <c r="M104" s="49">
        <f t="shared" si="12"/>
        <v>-0.11972926318898577</v>
      </c>
      <c r="N104" s="49">
        <f t="shared" si="14"/>
        <v>0.88</v>
      </c>
    </row>
    <row r="105" spans="1:14" ht="14.1" customHeight="1" x14ac:dyDescent="0.25">
      <c r="A105" s="44" t="s">
        <v>215</v>
      </c>
      <c r="B105" s="45" t="s">
        <v>216</v>
      </c>
      <c r="C105" s="38">
        <v>462970</v>
      </c>
      <c r="D105" s="39">
        <v>982.44</v>
      </c>
      <c r="E105" s="46">
        <f t="shared" si="8"/>
        <v>471.24506331175439</v>
      </c>
      <c r="F105" s="38">
        <v>455354.56</v>
      </c>
      <c r="G105" s="47">
        <v>961.44</v>
      </c>
      <c r="H105" s="46">
        <f t="shared" si="9"/>
        <v>473.61724080545844</v>
      </c>
      <c r="I105" s="48">
        <f t="shared" si="10"/>
        <v>7615.4400000000023</v>
      </c>
      <c r="J105" s="49">
        <f t="shared" si="11"/>
        <v>1.6724198391688452E-2</v>
      </c>
      <c r="K105" s="49">
        <f t="shared" si="15"/>
        <v>1.0169999999999999</v>
      </c>
      <c r="L105" s="48">
        <f t="shared" si="13"/>
        <v>-2.3721774937040436</v>
      </c>
      <c r="M105" s="49">
        <f t="shared" si="12"/>
        <v>-5.0086383883952233E-3</v>
      </c>
      <c r="N105" s="49">
        <f t="shared" si="14"/>
        <v>0.995</v>
      </c>
    </row>
    <row r="106" spans="1:14" ht="14.1" customHeight="1" x14ac:dyDescent="0.25">
      <c r="A106" s="44" t="s">
        <v>217</v>
      </c>
      <c r="B106" s="45" t="s">
        <v>218</v>
      </c>
      <c r="C106" s="38">
        <v>1186311.8499999999</v>
      </c>
      <c r="D106" s="39">
        <v>1677.11</v>
      </c>
      <c r="E106" s="46">
        <f t="shared" si="8"/>
        <v>707.35482466862629</v>
      </c>
      <c r="F106" s="38">
        <v>1199156.21</v>
      </c>
      <c r="G106" s="47">
        <v>1686.75</v>
      </c>
      <c r="H106" s="46">
        <f t="shared" si="9"/>
        <v>710.92705498740179</v>
      </c>
      <c r="I106" s="48">
        <f t="shared" si="10"/>
        <v>-12844.360000000102</v>
      </c>
      <c r="J106" s="49">
        <f t="shared" si="11"/>
        <v>-1.0711164978247582E-2</v>
      </c>
      <c r="K106" s="49">
        <f t="shared" si="15"/>
        <v>0.98899999999999999</v>
      </c>
      <c r="L106" s="48">
        <f t="shared" si="13"/>
        <v>-3.572230318775496</v>
      </c>
      <c r="M106" s="49">
        <f t="shared" si="12"/>
        <v>-5.0247494362678303E-3</v>
      </c>
      <c r="N106" s="49">
        <f t="shared" si="14"/>
        <v>0.995</v>
      </c>
    </row>
    <row r="107" spans="1:14" ht="14.1" customHeight="1" x14ac:dyDescent="0.25">
      <c r="A107" s="44" t="s">
        <v>219</v>
      </c>
      <c r="B107" s="45" t="s">
        <v>220</v>
      </c>
      <c r="C107" s="38">
        <v>738370.72</v>
      </c>
      <c r="D107" s="39">
        <v>759.35</v>
      </c>
      <c r="E107" s="46">
        <f t="shared" si="8"/>
        <v>972.3720550470797</v>
      </c>
      <c r="F107" s="38">
        <v>935631.95</v>
      </c>
      <c r="G107" s="47">
        <v>805.4</v>
      </c>
      <c r="H107" s="46">
        <f t="shared" si="9"/>
        <v>1161.6984728085424</v>
      </c>
      <c r="I107" s="48">
        <f t="shared" si="10"/>
        <v>-197261.22999999998</v>
      </c>
      <c r="J107" s="49">
        <f t="shared" si="11"/>
        <v>-0.21083207985789709</v>
      </c>
      <c r="K107" s="49">
        <f t="shared" si="15"/>
        <v>0.78900000000000003</v>
      </c>
      <c r="L107" s="48">
        <f t="shared" si="13"/>
        <v>-189.32641776146272</v>
      </c>
      <c r="M107" s="49">
        <f t="shared" si="12"/>
        <v>-0.16297380274912807</v>
      </c>
      <c r="N107" s="49">
        <f t="shared" si="14"/>
        <v>0.83699999999999997</v>
      </c>
    </row>
    <row r="108" spans="1:14" ht="14.1" customHeight="1" x14ac:dyDescent="0.25">
      <c r="A108" s="44" t="s">
        <v>221</v>
      </c>
      <c r="B108" s="45" t="s">
        <v>222</v>
      </c>
      <c r="C108" s="38">
        <v>2777458.5799999996</v>
      </c>
      <c r="D108" s="39">
        <v>3994.4300000000007</v>
      </c>
      <c r="E108" s="46">
        <f t="shared" si="8"/>
        <v>695.33289605776019</v>
      </c>
      <c r="F108" s="38">
        <v>2246611.23</v>
      </c>
      <c r="G108" s="47">
        <v>4069</v>
      </c>
      <c r="H108" s="46">
        <f t="shared" si="9"/>
        <v>552.12858933398866</v>
      </c>
      <c r="I108" s="48">
        <f t="shared" si="10"/>
        <v>530847.34999999963</v>
      </c>
      <c r="J108" s="49">
        <f t="shared" si="11"/>
        <v>0.23628803368885484</v>
      </c>
      <c r="K108" s="49">
        <f t="shared" si="15"/>
        <v>1.236</v>
      </c>
      <c r="L108" s="48">
        <f t="shared" si="13"/>
        <v>143.20430672377154</v>
      </c>
      <c r="M108" s="49">
        <f t="shared" si="12"/>
        <v>0.25936767175290332</v>
      </c>
      <c r="N108" s="49">
        <f t="shared" si="14"/>
        <v>1.2589999999999999</v>
      </c>
    </row>
    <row r="109" spans="1:14" ht="14.1" customHeight="1" x14ac:dyDescent="0.25">
      <c r="A109" s="44" t="s">
        <v>223</v>
      </c>
      <c r="B109" s="45" t="s">
        <v>224</v>
      </c>
      <c r="C109" s="38">
        <v>1277804.8</v>
      </c>
      <c r="D109" s="39">
        <v>1457.86</v>
      </c>
      <c r="E109" s="46">
        <f t="shared" si="8"/>
        <v>876.49349045861754</v>
      </c>
      <c r="F109" s="38">
        <v>1292436.8500000001</v>
      </c>
      <c r="G109" s="47">
        <v>1484.77</v>
      </c>
      <c r="H109" s="46">
        <f t="shared" si="9"/>
        <v>870.46266425102885</v>
      </c>
      <c r="I109" s="48">
        <f t="shared" si="10"/>
        <v>-14632.050000000047</v>
      </c>
      <c r="J109" s="49">
        <f t="shared" si="11"/>
        <v>-1.1321288154233644E-2</v>
      </c>
      <c r="K109" s="49">
        <f t="shared" si="15"/>
        <v>0.98899999999999999</v>
      </c>
      <c r="L109" s="48">
        <f t="shared" si="13"/>
        <v>6.0308262075886887</v>
      </c>
      <c r="M109" s="49">
        <f t="shared" si="12"/>
        <v>6.928299690806136E-3</v>
      </c>
      <c r="N109" s="49">
        <f t="shared" si="14"/>
        <v>1.0069999999999999</v>
      </c>
    </row>
    <row r="110" spans="1:14" ht="14.1" customHeight="1" x14ac:dyDescent="0.25">
      <c r="A110" s="44" t="s">
        <v>225</v>
      </c>
      <c r="B110" s="45" t="s">
        <v>226</v>
      </c>
      <c r="C110" s="38">
        <v>2827260</v>
      </c>
      <c r="D110" s="39">
        <v>4188.8600000000006</v>
      </c>
      <c r="E110" s="46">
        <f t="shared" si="8"/>
        <v>674.94736037967357</v>
      </c>
      <c r="F110" s="38">
        <v>2962388.98</v>
      </c>
      <c r="G110" s="47">
        <v>4280.29</v>
      </c>
      <c r="H110" s="46">
        <f t="shared" si="9"/>
        <v>692.1000633134671</v>
      </c>
      <c r="I110" s="48">
        <f t="shared" si="10"/>
        <v>-135128.97999999998</v>
      </c>
      <c r="J110" s="49">
        <f t="shared" si="11"/>
        <v>-4.5614867227868228E-2</v>
      </c>
      <c r="K110" s="49">
        <f t="shared" si="15"/>
        <v>0.95399999999999996</v>
      </c>
      <c r="L110" s="48">
        <f t="shared" si="13"/>
        <v>-17.152702933793535</v>
      </c>
      <c r="M110" s="49">
        <f t="shared" si="12"/>
        <v>-2.4783559261176809E-2</v>
      </c>
      <c r="N110" s="49">
        <f t="shared" si="14"/>
        <v>0.97499999999999998</v>
      </c>
    </row>
    <row r="111" spans="1:14" ht="14.1" customHeight="1" x14ac:dyDescent="0.25">
      <c r="A111" s="44" t="s">
        <v>227</v>
      </c>
      <c r="B111" s="45" t="s">
        <v>228</v>
      </c>
      <c r="C111" s="38">
        <v>2301217.79</v>
      </c>
      <c r="D111" s="39">
        <v>2790.2400000000002</v>
      </c>
      <c r="E111" s="46">
        <f t="shared" si="8"/>
        <v>824.73829849762024</v>
      </c>
      <c r="F111" s="38">
        <v>2200628.69</v>
      </c>
      <c r="G111" s="47">
        <v>2849.59</v>
      </c>
      <c r="H111" s="46">
        <f t="shared" si="9"/>
        <v>772.26151481441184</v>
      </c>
      <c r="I111" s="48">
        <f t="shared" si="10"/>
        <v>100589.10000000009</v>
      </c>
      <c r="J111" s="49">
        <f t="shared" si="11"/>
        <v>4.5709255930858603E-2</v>
      </c>
      <c r="K111" s="49">
        <f t="shared" si="15"/>
        <v>1.046</v>
      </c>
      <c r="L111" s="48">
        <f t="shared" si="13"/>
        <v>52.476783683208396</v>
      </c>
      <c r="M111" s="49">
        <f t="shared" si="12"/>
        <v>6.7952089643907088E-2</v>
      </c>
      <c r="N111" s="49">
        <f t="shared" si="14"/>
        <v>1.0680000000000001</v>
      </c>
    </row>
    <row r="112" spans="1:14" ht="14.1" customHeight="1" x14ac:dyDescent="0.25">
      <c r="A112" s="44" t="s">
        <v>229</v>
      </c>
      <c r="B112" s="45" t="s">
        <v>230</v>
      </c>
      <c r="C112" s="38">
        <v>2758065.93</v>
      </c>
      <c r="D112" s="39">
        <v>3181.2</v>
      </c>
      <c r="E112" s="46">
        <f t="shared" si="8"/>
        <v>866.98916446623923</v>
      </c>
      <c r="F112" s="38">
        <v>2765135.55</v>
      </c>
      <c r="G112" s="47">
        <v>3222.57</v>
      </c>
      <c r="H112" s="46">
        <f t="shared" si="9"/>
        <v>858.05290497956594</v>
      </c>
      <c r="I112" s="48">
        <f t="shared" si="10"/>
        <v>-7069.6199999996461</v>
      </c>
      <c r="J112" s="49">
        <f t="shared" si="11"/>
        <v>-2.5566992547615421E-3</v>
      </c>
      <c r="K112" s="49">
        <f t="shared" si="15"/>
        <v>0.997</v>
      </c>
      <c r="L112" s="48">
        <f t="shared" si="13"/>
        <v>8.9362594866732934</v>
      </c>
      <c r="M112" s="49">
        <f t="shared" si="12"/>
        <v>1.0414578675525964E-2</v>
      </c>
      <c r="N112" s="49">
        <f t="shared" si="14"/>
        <v>1.01</v>
      </c>
    </row>
    <row r="113" spans="1:14" ht="14.1" customHeight="1" x14ac:dyDescent="0.25">
      <c r="A113" s="44" t="s">
        <v>231</v>
      </c>
      <c r="B113" s="45" t="s">
        <v>232</v>
      </c>
      <c r="C113" s="38">
        <v>1303494.22</v>
      </c>
      <c r="D113" s="39">
        <v>1794.1100000000001</v>
      </c>
      <c r="E113" s="46">
        <f t="shared" si="8"/>
        <v>726.54085869874189</v>
      </c>
      <c r="F113" s="38">
        <v>1293971.7</v>
      </c>
      <c r="G113" s="47">
        <v>1823.66</v>
      </c>
      <c r="H113" s="46">
        <f t="shared" si="9"/>
        <v>709.54657118103148</v>
      </c>
      <c r="I113" s="48">
        <f t="shared" si="10"/>
        <v>9522.5200000000186</v>
      </c>
      <c r="J113" s="49">
        <f t="shared" si="11"/>
        <v>7.3591408529259323E-3</v>
      </c>
      <c r="K113" s="49">
        <f t="shared" si="15"/>
        <v>1.0069999999999999</v>
      </c>
      <c r="L113" s="48">
        <f t="shared" si="13"/>
        <v>16.994287517710404</v>
      </c>
      <c r="M113" s="49">
        <f t="shared" si="12"/>
        <v>2.3950912044326596E-2</v>
      </c>
      <c r="N113" s="49">
        <f t="shared" si="14"/>
        <v>1.024</v>
      </c>
    </row>
    <row r="114" spans="1:14" ht="14.1" customHeight="1" x14ac:dyDescent="0.25">
      <c r="A114" s="44" t="s">
        <v>233</v>
      </c>
      <c r="B114" s="45" t="s">
        <v>234</v>
      </c>
      <c r="C114" s="38">
        <v>881490.45</v>
      </c>
      <c r="D114" s="39">
        <v>1131.49</v>
      </c>
      <c r="E114" s="46">
        <f t="shared" si="8"/>
        <v>779.05279763851195</v>
      </c>
      <c r="F114" s="38">
        <v>936782.52</v>
      </c>
      <c r="G114" s="47">
        <v>1147.97</v>
      </c>
      <c r="H114" s="46">
        <f t="shared" si="9"/>
        <v>816.03397301323207</v>
      </c>
      <c r="I114" s="48">
        <f t="shared" si="10"/>
        <v>-55292.070000000065</v>
      </c>
      <c r="J114" s="49">
        <f t="shared" si="11"/>
        <v>-5.9023379300459262E-2</v>
      </c>
      <c r="K114" s="49">
        <f t="shared" si="15"/>
        <v>0.94099999999999995</v>
      </c>
      <c r="L114" s="48">
        <f t="shared" si="13"/>
        <v>-36.981175374720124</v>
      </c>
      <c r="M114" s="49">
        <f t="shared" si="12"/>
        <v>-4.531818110239446E-2</v>
      </c>
      <c r="N114" s="49">
        <f t="shared" si="14"/>
        <v>0.95499999999999996</v>
      </c>
    </row>
    <row r="115" spans="1:14" ht="14.1" customHeight="1" x14ac:dyDescent="0.25">
      <c r="A115" s="44" t="s">
        <v>235</v>
      </c>
      <c r="B115" s="45" t="s">
        <v>236</v>
      </c>
      <c r="C115" s="38">
        <v>418560.77</v>
      </c>
      <c r="D115" s="39">
        <v>681.1099999999999</v>
      </c>
      <c r="E115" s="46">
        <f t="shared" si="8"/>
        <v>614.52741847865991</v>
      </c>
      <c r="F115" s="38">
        <v>407417.67</v>
      </c>
      <c r="G115" s="47">
        <v>675.98</v>
      </c>
      <c r="H115" s="46">
        <f t="shared" si="9"/>
        <v>602.7066925056954</v>
      </c>
      <c r="I115" s="48">
        <f t="shared" si="10"/>
        <v>11143.100000000035</v>
      </c>
      <c r="J115" s="49">
        <f t="shared" si="11"/>
        <v>2.7350556494027456E-2</v>
      </c>
      <c r="K115" s="49">
        <f t="shared" si="15"/>
        <v>1.0269999999999999</v>
      </c>
      <c r="L115" s="48">
        <f t="shared" si="13"/>
        <v>11.82072597296451</v>
      </c>
      <c r="M115" s="49">
        <f t="shared" si="12"/>
        <v>1.9612733888553606E-2</v>
      </c>
      <c r="N115" s="49">
        <f t="shared" si="14"/>
        <v>1.02</v>
      </c>
    </row>
    <row r="116" spans="1:14" ht="14.1" customHeight="1" x14ac:dyDescent="0.25">
      <c r="A116" s="44" t="s">
        <v>237</v>
      </c>
      <c r="B116" s="45" t="s">
        <v>238</v>
      </c>
      <c r="C116" s="38">
        <v>1316421.0900000001</v>
      </c>
      <c r="D116" s="39">
        <v>2304.4899999999998</v>
      </c>
      <c r="E116" s="46">
        <f t="shared" si="8"/>
        <v>571.24183224921796</v>
      </c>
      <c r="F116" s="38">
        <v>988284.8</v>
      </c>
      <c r="G116" s="47">
        <v>2288.9</v>
      </c>
      <c r="H116" s="46">
        <f t="shared" si="9"/>
        <v>431.77281663681242</v>
      </c>
      <c r="I116" s="48">
        <f t="shared" si="10"/>
        <v>328136.29000000004</v>
      </c>
      <c r="J116" s="49">
        <f t="shared" si="11"/>
        <v>0.33202604148116011</v>
      </c>
      <c r="K116" s="49">
        <f t="shared" si="15"/>
        <v>1.3320000000000001</v>
      </c>
      <c r="L116" s="48">
        <f t="shared" si="13"/>
        <v>139.46901561240554</v>
      </c>
      <c r="M116" s="49">
        <f t="shared" si="12"/>
        <v>0.32301481297216661</v>
      </c>
      <c r="N116" s="49">
        <f t="shared" si="14"/>
        <v>1.323</v>
      </c>
    </row>
    <row r="117" spans="1:14" ht="14.1" customHeight="1" x14ac:dyDescent="0.25">
      <c r="A117" s="44" t="s">
        <v>239</v>
      </c>
      <c r="B117" s="45" t="s">
        <v>240</v>
      </c>
      <c r="C117" s="38">
        <v>1087639.2</v>
      </c>
      <c r="D117" s="39">
        <v>1689.4400000000003</v>
      </c>
      <c r="E117" s="46">
        <f t="shared" si="8"/>
        <v>643.78681693342162</v>
      </c>
      <c r="F117" s="38">
        <v>1149761.49</v>
      </c>
      <c r="G117" s="47">
        <v>1776</v>
      </c>
      <c r="H117" s="46">
        <f t="shared" si="9"/>
        <v>647.38822635135136</v>
      </c>
      <c r="I117" s="48">
        <f t="shared" si="10"/>
        <v>-62122.290000000037</v>
      </c>
      <c r="J117" s="49">
        <f t="shared" si="11"/>
        <v>-5.4030588552761528E-2</v>
      </c>
      <c r="K117" s="49">
        <f t="shared" si="15"/>
        <v>0.94599999999999995</v>
      </c>
      <c r="L117" s="48">
        <f t="shared" si="13"/>
        <v>-3.6014094179297444</v>
      </c>
      <c r="M117" s="49">
        <f t="shared" si="12"/>
        <v>-5.5629825680134984E-3</v>
      </c>
      <c r="N117" s="49">
        <f t="shared" si="14"/>
        <v>0.99399999999999999</v>
      </c>
    </row>
    <row r="118" spans="1:14" ht="14.1" customHeight="1" x14ac:dyDescent="0.25">
      <c r="A118" s="44" t="s">
        <v>241</v>
      </c>
      <c r="B118" s="45" t="s">
        <v>242</v>
      </c>
      <c r="C118" s="38">
        <v>1406893.4000000001</v>
      </c>
      <c r="D118" s="39">
        <v>2575.69</v>
      </c>
      <c r="E118" s="46">
        <f t="shared" si="8"/>
        <v>546.22000318361302</v>
      </c>
      <c r="F118" s="38">
        <v>1386791.39</v>
      </c>
      <c r="G118" s="47">
        <v>2537.67</v>
      </c>
      <c r="H118" s="46">
        <f t="shared" si="9"/>
        <v>546.48216277136112</v>
      </c>
      <c r="I118" s="48">
        <f t="shared" si="10"/>
        <v>20102.010000000242</v>
      </c>
      <c r="J118" s="49">
        <f t="shared" si="11"/>
        <v>1.449533804792388E-2</v>
      </c>
      <c r="K118" s="49">
        <f t="shared" si="15"/>
        <v>1.014</v>
      </c>
      <c r="L118" s="48">
        <f t="shared" si="13"/>
        <v>-0.26215958774810133</v>
      </c>
      <c r="M118" s="49">
        <f t="shared" si="12"/>
        <v>-4.7972213112797325E-4</v>
      </c>
      <c r="N118" s="49">
        <f t="shared" si="14"/>
        <v>1</v>
      </c>
    </row>
    <row r="119" spans="1:14" ht="14.1" customHeight="1" x14ac:dyDescent="0.25">
      <c r="A119" s="44" t="s">
        <v>243</v>
      </c>
      <c r="B119" s="45" t="s">
        <v>244</v>
      </c>
      <c r="C119" s="38">
        <v>2208768.86</v>
      </c>
      <c r="D119" s="39">
        <v>3284.37</v>
      </c>
      <c r="E119" s="46">
        <f t="shared" si="8"/>
        <v>672.50914482838414</v>
      </c>
      <c r="F119" s="38">
        <v>2035408.41</v>
      </c>
      <c r="G119" s="47">
        <v>3279.11</v>
      </c>
      <c r="H119" s="46">
        <f t="shared" si="9"/>
        <v>620.71977152337058</v>
      </c>
      <c r="I119" s="48">
        <f t="shared" si="10"/>
        <v>173360.44999999995</v>
      </c>
      <c r="J119" s="49">
        <f t="shared" si="11"/>
        <v>8.5172316842298965E-2</v>
      </c>
      <c r="K119" s="49">
        <f t="shared" si="15"/>
        <v>1.085</v>
      </c>
      <c r="L119" s="48">
        <f t="shared" si="13"/>
        <v>51.789373305013555</v>
      </c>
      <c r="M119" s="49">
        <f t="shared" si="12"/>
        <v>8.3434386467039809E-2</v>
      </c>
      <c r="N119" s="49">
        <f t="shared" si="14"/>
        <v>1.083</v>
      </c>
    </row>
    <row r="120" spans="1:14" ht="14.1" customHeight="1" x14ac:dyDescent="0.25">
      <c r="A120" s="44" t="s">
        <v>245</v>
      </c>
      <c r="B120" s="45" t="s">
        <v>246</v>
      </c>
      <c r="C120" s="38">
        <v>1174176.95</v>
      </c>
      <c r="D120" s="39">
        <v>2167.2599999999998</v>
      </c>
      <c r="E120" s="46">
        <f t="shared" si="8"/>
        <v>541.77945885588258</v>
      </c>
      <c r="F120" s="38">
        <v>1170039.03</v>
      </c>
      <c r="G120" s="47">
        <v>2211.12</v>
      </c>
      <c r="H120" s="46">
        <f t="shared" si="9"/>
        <v>529.16125312059046</v>
      </c>
      <c r="I120" s="48">
        <f t="shared" si="10"/>
        <v>4137.9199999999255</v>
      </c>
      <c r="J120" s="49">
        <f t="shared" si="11"/>
        <v>3.5365657844763738E-3</v>
      </c>
      <c r="K120" s="49">
        <f t="shared" si="15"/>
        <v>1.004</v>
      </c>
      <c r="L120" s="48">
        <f t="shared" si="13"/>
        <v>12.618205735292122</v>
      </c>
      <c r="M120" s="49">
        <f t="shared" si="12"/>
        <v>2.3845672110116803E-2</v>
      </c>
      <c r="N120" s="49">
        <f t="shared" si="14"/>
        <v>1.024</v>
      </c>
    </row>
    <row r="121" spans="1:14" ht="14.1" customHeight="1" x14ac:dyDescent="0.25">
      <c r="A121" s="44" t="s">
        <v>247</v>
      </c>
      <c r="B121" s="45" t="s">
        <v>248</v>
      </c>
      <c r="C121" s="38">
        <v>1978486.64</v>
      </c>
      <c r="D121" s="39">
        <v>2221.0100000000002</v>
      </c>
      <c r="E121" s="46">
        <f t="shared" si="8"/>
        <v>890.8049220849972</v>
      </c>
      <c r="F121" s="38">
        <v>1874553.36</v>
      </c>
      <c r="G121" s="47">
        <v>2276.6999999999998</v>
      </c>
      <c r="H121" s="46">
        <f t="shared" si="9"/>
        <v>823.36423771247871</v>
      </c>
      <c r="I121" s="48">
        <f t="shared" si="10"/>
        <v>103933.2799999998</v>
      </c>
      <c r="J121" s="49">
        <f t="shared" si="11"/>
        <v>5.5444289940084601E-2</v>
      </c>
      <c r="K121" s="49">
        <f t="shared" si="15"/>
        <v>1.0549999999999999</v>
      </c>
      <c r="L121" s="48">
        <f t="shared" si="13"/>
        <v>67.44068437251849</v>
      </c>
      <c r="M121" s="49">
        <f t="shared" si="12"/>
        <v>8.1908687897213464E-2</v>
      </c>
      <c r="N121" s="49">
        <f t="shared" si="14"/>
        <v>1.0820000000000001</v>
      </c>
    </row>
    <row r="122" spans="1:14" ht="14.1" customHeight="1" x14ac:dyDescent="0.25">
      <c r="A122" s="44" t="s">
        <v>249</v>
      </c>
      <c r="B122" s="45" t="s">
        <v>250</v>
      </c>
      <c r="C122" s="38">
        <v>531488.19999999995</v>
      </c>
      <c r="D122" s="39">
        <v>774.83</v>
      </c>
      <c r="E122" s="46">
        <f t="shared" si="8"/>
        <v>685.94169043532122</v>
      </c>
      <c r="F122" s="38">
        <v>538350.36</v>
      </c>
      <c r="G122" s="47">
        <v>797.62</v>
      </c>
      <c r="H122" s="46">
        <f t="shared" si="9"/>
        <v>674.94591409443092</v>
      </c>
      <c r="I122" s="48">
        <f t="shared" si="10"/>
        <v>-6862.1600000000326</v>
      </c>
      <c r="J122" s="49">
        <f t="shared" si="11"/>
        <v>-1.2746643282638527E-2</v>
      </c>
      <c r="K122" s="49">
        <f t="shared" si="15"/>
        <v>0.98699999999999999</v>
      </c>
      <c r="L122" s="48">
        <f t="shared" si="13"/>
        <v>10.995776340890302</v>
      </c>
      <c r="M122" s="49">
        <f t="shared" si="12"/>
        <v>1.6291344404452377E-2</v>
      </c>
      <c r="N122" s="49">
        <f t="shared" si="14"/>
        <v>1.016</v>
      </c>
    </row>
    <row r="123" spans="1:14" ht="14.1" customHeight="1" x14ac:dyDescent="0.25">
      <c r="A123" s="44" t="s">
        <v>251</v>
      </c>
      <c r="B123" s="45" t="s">
        <v>252</v>
      </c>
      <c r="C123" s="38">
        <v>763390.7</v>
      </c>
      <c r="D123" s="39">
        <v>1230.47</v>
      </c>
      <c r="E123" s="46">
        <f t="shared" si="8"/>
        <v>620.40577990523946</v>
      </c>
      <c r="F123" s="38">
        <v>726376.66</v>
      </c>
      <c r="G123" s="47">
        <v>1214.82</v>
      </c>
      <c r="H123" s="46">
        <f t="shared" si="9"/>
        <v>597.92945456940129</v>
      </c>
      <c r="I123" s="48">
        <f t="shared" si="10"/>
        <v>37014.039999999921</v>
      </c>
      <c r="J123" s="49">
        <f t="shared" si="11"/>
        <v>5.0957088846990101E-2</v>
      </c>
      <c r="K123" s="49">
        <f t="shared" si="15"/>
        <v>1.0509999999999999</v>
      </c>
      <c r="L123" s="48">
        <f t="shared" si="13"/>
        <v>22.476325335838169</v>
      </c>
      <c r="M123" s="49">
        <f t="shared" si="12"/>
        <v>3.7590262804538518E-2</v>
      </c>
      <c r="N123" s="49">
        <f t="shared" si="14"/>
        <v>1.038</v>
      </c>
    </row>
    <row r="124" spans="1:14" ht="14.1" customHeight="1" x14ac:dyDescent="0.25">
      <c r="A124" s="44" t="s">
        <v>253</v>
      </c>
      <c r="B124" s="45" t="s">
        <v>254</v>
      </c>
      <c r="C124" s="38">
        <v>753900.06</v>
      </c>
      <c r="D124" s="39">
        <v>1107.1899999999998</v>
      </c>
      <c r="E124" s="46">
        <f t="shared" si="8"/>
        <v>680.91299596275269</v>
      </c>
      <c r="F124" s="38">
        <v>817996.14</v>
      </c>
      <c r="G124" s="47">
        <v>1144.8599999999999</v>
      </c>
      <c r="H124" s="46">
        <f t="shared" si="9"/>
        <v>714.49447093967831</v>
      </c>
      <c r="I124" s="48">
        <f t="shared" si="10"/>
        <v>-64096.079999999958</v>
      </c>
      <c r="J124" s="49">
        <f t="shared" si="11"/>
        <v>-7.8357435769806874E-2</v>
      </c>
      <c r="K124" s="49">
        <f t="shared" si="15"/>
        <v>0.92200000000000004</v>
      </c>
      <c r="L124" s="48">
        <f t="shared" si="13"/>
        <v>-33.58147497692562</v>
      </c>
      <c r="M124" s="49">
        <f t="shared" si="12"/>
        <v>-4.7000328683804132E-2</v>
      </c>
      <c r="N124" s="49">
        <f t="shared" si="14"/>
        <v>0.95299999999999996</v>
      </c>
    </row>
    <row r="125" spans="1:14" ht="14.1" customHeight="1" x14ac:dyDescent="0.25">
      <c r="A125" s="44" t="s">
        <v>255</v>
      </c>
      <c r="B125" s="45" t="s">
        <v>256</v>
      </c>
      <c r="C125" s="38">
        <v>8953241.4600000009</v>
      </c>
      <c r="D125" s="39">
        <v>18142.330000000002</v>
      </c>
      <c r="E125" s="46">
        <f t="shared" si="8"/>
        <v>493.50008846713735</v>
      </c>
      <c r="F125" s="38">
        <v>9085530.8000000007</v>
      </c>
      <c r="G125" s="47">
        <v>18368.759999999998</v>
      </c>
      <c r="H125" s="46">
        <f t="shared" si="9"/>
        <v>494.61862422939828</v>
      </c>
      <c r="I125" s="48">
        <f t="shared" si="10"/>
        <v>-132289.33999999985</v>
      </c>
      <c r="J125" s="49">
        <f t="shared" si="11"/>
        <v>-1.4560441531935574E-2</v>
      </c>
      <c r="K125" s="49">
        <f t="shared" si="15"/>
        <v>0.98499999999999999</v>
      </c>
      <c r="L125" s="48">
        <f t="shared" si="13"/>
        <v>-1.1185357622609331</v>
      </c>
      <c r="M125" s="49">
        <f t="shared" si="12"/>
        <v>-2.2614105241256935E-3</v>
      </c>
      <c r="N125" s="49">
        <f t="shared" si="14"/>
        <v>0.998</v>
      </c>
    </row>
    <row r="126" spans="1:14" ht="14.1" customHeight="1" x14ac:dyDescent="0.25">
      <c r="A126" s="44" t="s">
        <v>257</v>
      </c>
      <c r="B126" s="45" t="s">
        <v>258</v>
      </c>
      <c r="C126" s="38">
        <v>2066361.1099999999</v>
      </c>
      <c r="D126" s="39">
        <v>3807.85</v>
      </c>
      <c r="E126" s="46">
        <f t="shared" si="8"/>
        <v>542.65822183121702</v>
      </c>
      <c r="F126" s="38">
        <v>1915088.04</v>
      </c>
      <c r="G126" s="47">
        <v>3762.04</v>
      </c>
      <c r="H126" s="46">
        <f t="shared" si="9"/>
        <v>509.05573571785521</v>
      </c>
      <c r="I126" s="48">
        <f t="shared" si="10"/>
        <v>151273.06999999983</v>
      </c>
      <c r="J126" s="49">
        <f t="shared" si="11"/>
        <v>7.8990138751010019E-2</v>
      </c>
      <c r="K126" s="49">
        <f t="shared" si="15"/>
        <v>1.079</v>
      </c>
      <c r="L126" s="48">
        <f t="shared" si="13"/>
        <v>33.602486113361806</v>
      </c>
      <c r="M126" s="49">
        <f t="shared" si="12"/>
        <v>6.6009444066034498E-2</v>
      </c>
      <c r="N126" s="49">
        <f t="shared" si="14"/>
        <v>1.0660000000000001</v>
      </c>
    </row>
    <row r="127" spans="1:14" ht="14.1" customHeight="1" x14ac:dyDescent="0.25">
      <c r="A127" s="44" t="s">
        <v>259</v>
      </c>
      <c r="B127" s="45" t="s">
        <v>260</v>
      </c>
      <c r="C127" s="38">
        <v>2262660.79</v>
      </c>
      <c r="D127" s="39">
        <v>3737.26</v>
      </c>
      <c r="E127" s="46">
        <f t="shared" si="8"/>
        <v>605.4330686117637</v>
      </c>
      <c r="F127" s="38">
        <v>2201358.2400000002</v>
      </c>
      <c r="G127" s="47">
        <v>3770.01</v>
      </c>
      <c r="H127" s="46">
        <f t="shared" si="9"/>
        <v>583.91310367877009</v>
      </c>
      <c r="I127" s="48">
        <f t="shared" si="10"/>
        <v>61302.549999999814</v>
      </c>
      <c r="J127" s="49">
        <f t="shared" si="11"/>
        <v>2.7847602850865294E-2</v>
      </c>
      <c r="K127" s="49">
        <f t="shared" si="15"/>
        <v>1.028</v>
      </c>
      <c r="L127" s="48">
        <f t="shared" si="13"/>
        <v>21.519964932993616</v>
      </c>
      <c r="M127" s="49">
        <f t="shared" si="12"/>
        <v>3.6854738825714828E-2</v>
      </c>
      <c r="N127" s="49">
        <f t="shared" si="14"/>
        <v>1.0369999999999999</v>
      </c>
    </row>
    <row r="128" spans="1:14" ht="14.1" customHeight="1" x14ac:dyDescent="0.25">
      <c r="A128" s="44" t="s">
        <v>261</v>
      </c>
      <c r="B128" s="45" t="s">
        <v>262</v>
      </c>
      <c r="C128" s="38">
        <v>769882.27</v>
      </c>
      <c r="D128" s="39">
        <v>1485.6200000000001</v>
      </c>
      <c r="E128" s="46">
        <f t="shared" si="8"/>
        <v>518.22287664409464</v>
      </c>
      <c r="F128" s="38">
        <v>889714.27</v>
      </c>
      <c r="G128" s="47">
        <v>1410.88</v>
      </c>
      <c r="H128" s="46">
        <f t="shared" si="9"/>
        <v>630.60945650941255</v>
      </c>
      <c r="I128" s="48">
        <f t="shared" si="10"/>
        <v>-119832</v>
      </c>
      <c r="J128" s="49">
        <f t="shared" si="11"/>
        <v>-0.13468593686824873</v>
      </c>
      <c r="K128" s="49">
        <f t="shared" si="15"/>
        <v>0.86499999999999999</v>
      </c>
      <c r="L128" s="48">
        <f t="shared" si="13"/>
        <v>-112.38657986531791</v>
      </c>
      <c r="M128" s="49">
        <f t="shared" si="12"/>
        <v>-0.17821898911476347</v>
      </c>
      <c r="N128" s="49">
        <f t="shared" si="14"/>
        <v>0.82199999999999995</v>
      </c>
    </row>
    <row r="129" spans="1:14" ht="14.1" customHeight="1" x14ac:dyDescent="0.25">
      <c r="A129" s="44" t="s">
        <v>263</v>
      </c>
      <c r="B129" s="45" t="s">
        <v>264</v>
      </c>
      <c r="C129" s="38">
        <v>270463.40999999997</v>
      </c>
      <c r="D129" s="39">
        <v>862.74999999999989</v>
      </c>
      <c r="E129" s="46">
        <f t="shared" si="8"/>
        <v>313.48989858012169</v>
      </c>
      <c r="F129" s="38">
        <v>286466.32</v>
      </c>
      <c r="G129" s="47">
        <v>870.5</v>
      </c>
      <c r="H129" s="46">
        <f t="shared" si="9"/>
        <v>329.08250430786904</v>
      </c>
      <c r="I129" s="48">
        <f t="shared" si="10"/>
        <v>-16002.910000000033</v>
      </c>
      <c r="J129" s="49">
        <f t="shared" si="11"/>
        <v>-5.5863146494848095E-2</v>
      </c>
      <c r="K129" s="49">
        <f t="shared" si="15"/>
        <v>0.94399999999999995</v>
      </c>
      <c r="L129" s="48">
        <f t="shared" si="13"/>
        <v>-15.592605727747355</v>
      </c>
      <c r="M129" s="49">
        <f t="shared" si="12"/>
        <v>-4.7382056243135573E-2</v>
      </c>
      <c r="N129" s="49">
        <f t="shared" si="14"/>
        <v>0.95299999999999996</v>
      </c>
    </row>
    <row r="130" spans="1:14" ht="14.1" customHeight="1" x14ac:dyDescent="0.25">
      <c r="A130" s="44" t="s">
        <v>265</v>
      </c>
      <c r="B130" s="45" t="s">
        <v>266</v>
      </c>
      <c r="C130" s="38">
        <v>2833018.58</v>
      </c>
      <c r="D130" s="39">
        <v>3824.6100000000006</v>
      </c>
      <c r="E130" s="46">
        <f t="shared" si="8"/>
        <v>740.73397810495703</v>
      </c>
      <c r="F130" s="38">
        <v>2832786.81</v>
      </c>
      <c r="G130" s="47">
        <v>3962.19</v>
      </c>
      <c r="H130" s="46">
        <f t="shared" si="9"/>
        <v>714.95481286864083</v>
      </c>
      <c r="I130" s="48">
        <f t="shared" si="10"/>
        <v>231.77000000001863</v>
      </c>
      <c r="J130" s="49">
        <f t="shared" si="11"/>
        <v>8.1816958191788044E-5</v>
      </c>
      <c r="K130" s="49">
        <f t="shared" si="15"/>
        <v>1</v>
      </c>
      <c r="L130" s="48">
        <f t="shared" si="13"/>
        <v>25.779165236316203</v>
      </c>
      <c r="M130" s="49">
        <f t="shared" si="12"/>
        <v>3.6057055316379316E-2</v>
      </c>
      <c r="N130" s="49">
        <f t="shared" si="14"/>
        <v>1.036</v>
      </c>
    </row>
    <row r="131" spans="1:14" ht="14.1" customHeight="1" x14ac:dyDescent="0.25">
      <c r="A131" s="44" t="s">
        <v>267</v>
      </c>
      <c r="B131" s="45" t="s">
        <v>268</v>
      </c>
      <c r="C131" s="38">
        <v>2125952.5499999998</v>
      </c>
      <c r="D131" s="39">
        <v>2664.4199999999996</v>
      </c>
      <c r="E131" s="46">
        <f t="shared" si="8"/>
        <v>797.90444074132461</v>
      </c>
      <c r="F131" s="38">
        <v>2067302.18</v>
      </c>
      <c r="G131" s="47">
        <v>2703.63</v>
      </c>
      <c r="H131" s="46">
        <f t="shared" si="9"/>
        <v>764.63945880168512</v>
      </c>
      <c r="I131" s="48">
        <f t="shared" si="10"/>
        <v>58650.369999999879</v>
      </c>
      <c r="J131" s="49">
        <f t="shared" si="11"/>
        <v>2.8370487182478511E-2</v>
      </c>
      <c r="K131" s="49">
        <f t="shared" si="15"/>
        <v>1.028</v>
      </c>
      <c r="L131" s="48">
        <f t="shared" si="13"/>
        <v>33.264981939639483</v>
      </c>
      <c r="M131" s="49">
        <f t="shared" si="12"/>
        <v>4.3504139835748391E-2</v>
      </c>
      <c r="N131" s="49">
        <f t="shared" si="14"/>
        <v>1.044</v>
      </c>
    </row>
    <row r="132" spans="1:14" ht="14.1" customHeight="1" x14ac:dyDescent="0.25">
      <c r="A132" s="44" t="s">
        <v>269</v>
      </c>
      <c r="B132" s="45" t="s">
        <v>270</v>
      </c>
      <c r="C132" s="38">
        <v>1728046.8199999998</v>
      </c>
      <c r="D132" s="39">
        <v>2520.6999999999998</v>
      </c>
      <c r="E132" s="46">
        <f t="shared" si="8"/>
        <v>685.5424366247471</v>
      </c>
      <c r="F132" s="38">
        <v>1732191.1</v>
      </c>
      <c r="G132" s="47">
        <v>2570.39</v>
      </c>
      <c r="H132" s="46">
        <f t="shared" si="9"/>
        <v>673.90205377394102</v>
      </c>
      <c r="I132" s="48">
        <f t="shared" si="10"/>
        <v>-4144.2800000002608</v>
      </c>
      <c r="J132" s="49">
        <f t="shared" si="11"/>
        <v>-2.3925073855882648E-3</v>
      </c>
      <c r="K132" s="49">
        <f t="shared" si="15"/>
        <v>0.998</v>
      </c>
      <c r="L132" s="48">
        <f t="shared" si="13"/>
        <v>11.640382850806077</v>
      </c>
      <c r="M132" s="49">
        <f t="shared" si="12"/>
        <v>1.7273107843518782E-2</v>
      </c>
      <c r="N132" s="49">
        <f t="shared" si="14"/>
        <v>1.0169999999999999</v>
      </c>
    </row>
    <row r="133" spans="1:14" ht="14.1" customHeight="1" x14ac:dyDescent="0.25">
      <c r="A133" s="44" t="s">
        <v>271</v>
      </c>
      <c r="B133" s="45" t="s">
        <v>272</v>
      </c>
      <c r="C133" s="38">
        <v>1236910.2</v>
      </c>
      <c r="D133" s="39">
        <v>1862.6899999999998</v>
      </c>
      <c r="E133" s="46">
        <f t="shared" si="8"/>
        <v>664.04511754505586</v>
      </c>
      <c r="F133" s="38">
        <v>1150254.31</v>
      </c>
      <c r="G133" s="47">
        <v>1934.54</v>
      </c>
      <c r="H133" s="46">
        <f t="shared" si="9"/>
        <v>594.5880209248711</v>
      </c>
      <c r="I133" s="48">
        <f t="shared" si="10"/>
        <v>86655.889999999898</v>
      </c>
      <c r="J133" s="49">
        <f t="shared" si="11"/>
        <v>7.5336288024862863E-2</v>
      </c>
      <c r="K133" s="49">
        <f t="shared" si="15"/>
        <v>1.075</v>
      </c>
      <c r="L133" s="48">
        <f t="shared" si="13"/>
        <v>69.457096620184757</v>
      </c>
      <c r="M133" s="49">
        <f t="shared" si="12"/>
        <v>0.11681549943126247</v>
      </c>
      <c r="N133" s="49">
        <f t="shared" si="14"/>
        <v>1.117</v>
      </c>
    </row>
    <row r="134" spans="1:14" ht="14.1" customHeight="1" x14ac:dyDescent="0.25">
      <c r="A134" s="44" t="s">
        <v>273</v>
      </c>
      <c r="B134" s="45" t="s">
        <v>274</v>
      </c>
      <c r="C134" s="38">
        <v>1069866.47</v>
      </c>
      <c r="D134" s="39">
        <v>2058.9300000000003</v>
      </c>
      <c r="E134" s="46">
        <f t="shared" si="8"/>
        <v>519.6225563763702</v>
      </c>
      <c r="F134" s="38">
        <v>1135331.05</v>
      </c>
      <c r="G134" s="47">
        <v>2063.0500000000002</v>
      </c>
      <c r="H134" s="46">
        <f t="shared" si="9"/>
        <v>550.31678825040592</v>
      </c>
      <c r="I134" s="48">
        <f t="shared" si="10"/>
        <v>-65464.580000000075</v>
      </c>
      <c r="J134" s="49">
        <f t="shared" si="11"/>
        <v>-5.7661225771989649E-2</v>
      </c>
      <c r="K134" s="49">
        <f t="shared" si="15"/>
        <v>0.94199999999999995</v>
      </c>
      <c r="L134" s="48">
        <f t="shared" si="13"/>
        <v>-30.694231874035722</v>
      </c>
      <c r="M134" s="49">
        <f t="shared" si="12"/>
        <v>-5.5775568780338916E-2</v>
      </c>
      <c r="N134" s="49">
        <f t="shared" si="14"/>
        <v>0.94399999999999995</v>
      </c>
    </row>
    <row r="135" spans="1:14" ht="14.1" customHeight="1" x14ac:dyDescent="0.25">
      <c r="A135" s="44" t="s">
        <v>275</v>
      </c>
      <c r="B135" s="45" t="s">
        <v>276</v>
      </c>
      <c r="C135" s="38">
        <v>690644.93</v>
      </c>
      <c r="D135" s="39">
        <v>1149.5600000000002</v>
      </c>
      <c r="E135" s="46">
        <f t="shared" si="8"/>
        <v>600.79067643272208</v>
      </c>
      <c r="F135" s="38">
        <v>760832</v>
      </c>
      <c r="G135" s="47">
        <v>1211.6199999999999</v>
      </c>
      <c r="H135" s="46">
        <f t="shared" si="9"/>
        <v>627.9460556940295</v>
      </c>
      <c r="I135" s="48">
        <f t="shared" si="10"/>
        <v>-70187.069999999949</v>
      </c>
      <c r="J135" s="49">
        <f t="shared" si="11"/>
        <v>-9.2250417963492537E-2</v>
      </c>
      <c r="K135" s="49">
        <f t="shared" si="15"/>
        <v>0.90800000000000003</v>
      </c>
      <c r="L135" s="48">
        <f t="shared" si="13"/>
        <v>-27.155379261307417</v>
      </c>
      <c r="M135" s="49">
        <f t="shared" si="12"/>
        <v>-4.3244764442853731E-2</v>
      </c>
      <c r="N135" s="49">
        <f t="shared" si="14"/>
        <v>0.95699999999999996</v>
      </c>
    </row>
    <row r="136" spans="1:14" ht="14.1" customHeight="1" x14ac:dyDescent="0.25">
      <c r="A136" s="44" t="s">
        <v>277</v>
      </c>
      <c r="B136" s="45" t="s">
        <v>278</v>
      </c>
      <c r="C136" s="38">
        <v>473044.99</v>
      </c>
      <c r="D136" s="39">
        <v>753.43999999999994</v>
      </c>
      <c r="E136" s="46">
        <f t="shared" ref="E136:E158" si="16">+C136/D136</f>
        <v>627.84692875345092</v>
      </c>
      <c r="F136" s="38">
        <v>470367.93</v>
      </c>
      <c r="G136" s="47">
        <v>756.38</v>
      </c>
      <c r="H136" s="46">
        <f t="shared" ref="H136:H158" si="17">+F136/G136</f>
        <v>621.86722282450614</v>
      </c>
      <c r="I136" s="48">
        <f t="shared" ref="I136:I158" si="18">+C136-F136</f>
        <v>2677.0599999999977</v>
      </c>
      <c r="J136" s="49">
        <f t="shared" ref="J136:J158" si="19">+I136/F136</f>
        <v>5.6914169297213732E-3</v>
      </c>
      <c r="K136" s="49">
        <f t="shared" si="15"/>
        <v>1.006</v>
      </c>
      <c r="L136" s="48">
        <f t="shared" si="13"/>
        <v>5.9797059289447816</v>
      </c>
      <c r="M136" s="49">
        <f t="shared" ref="M136:M158" si="20">+L136/H136</f>
        <v>9.6157277783271797E-3</v>
      </c>
      <c r="N136" s="49">
        <f t="shared" si="14"/>
        <v>1.01</v>
      </c>
    </row>
    <row r="137" spans="1:14" ht="14.1" customHeight="1" x14ac:dyDescent="0.25">
      <c r="A137" s="44" t="s">
        <v>279</v>
      </c>
      <c r="B137" s="45" t="s">
        <v>280</v>
      </c>
      <c r="C137" s="38">
        <v>1163799</v>
      </c>
      <c r="D137" s="39">
        <v>2721.62</v>
      </c>
      <c r="E137" s="46">
        <f t="shared" si="16"/>
        <v>427.61259837890668</v>
      </c>
      <c r="F137" s="38">
        <v>1171453.54</v>
      </c>
      <c r="G137" s="47">
        <v>2776.81</v>
      </c>
      <c r="H137" s="46">
        <f t="shared" si="17"/>
        <v>421.87025399649241</v>
      </c>
      <c r="I137" s="48">
        <f t="shared" si="18"/>
        <v>-7654.5400000000373</v>
      </c>
      <c r="J137" s="49">
        <f t="shared" si="19"/>
        <v>-6.5342241400372031E-3</v>
      </c>
      <c r="K137" s="49">
        <f t="shared" si="15"/>
        <v>0.99299999999999999</v>
      </c>
      <c r="L137" s="48">
        <f t="shared" ref="L137:L160" si="21">+E137-H137</f>
        <v>5.7423443824142737</v>
      </c>
      <c r="M137" s="49">
        <f t="shared" si="20"/>
        <v>1.3611636108532122E-2</v>
      </c>
      <c r="N137" s="49">
        <f t="shared" ref="N137:N158" si="22">ROUND(100/100+M137,3)</f>
        <v>1.014</v>
      </c>
    </row>
    <row r="138" spans="1:14" ht="14.1" customHeight="1" x14ac:dyDescent="0.25">
      <c r="A138" s="44" t="s">
        <v>281</v>
      </c>
      <c r="B138" s="45" t="s">
        <v>282</v>
      </c>
      <c r="C138" s="38">
        <v>1389106</v>
      </c>
      <c r="D138" s="39">
        <v>1672.3</v>
      </c>
      <c r="E138" s="46">
        <f t="shared" si="16"/>
        <v>830.6559827782097</v>
      </c>
      <c r="F138" s="38">
        <v>1444146.45</v>
      </c>
      <c r="G138" s="47">
        <v>1731.86</v>
      </c>
      <c r="H138" s="46">
        <f t="shared" si="17"/>
        <v>833.8702031342026</v>
      </c>
      <c r="I138" s="48">
        <f t="shared" si="18"/>
        <v>-55040.449999999953</v>
      </c>
      <c r="J138" s="49">
        <f t="shared" si="19"/>
        <v>-3.8112789738187533E-2</v>
      </c>
      <c r="K138" s="49">
        <f t="shared" si="15"/>
        <v>0.96199999999999997</v>
      </c>
      <c r="L138" s="48">
        <f t="shared" si="21"/>
        <v>-3.214220355992893</v>
      </c>
      <c r="M138" s="49">
        <f t="shared" si="20"/>
        <v>-3.8545811373423043E-3</v>
      </c>
      <c r="N138" s="49">
        <f t="shared" si="22"/>
        <v>0.996</v>
      </c>
    </row>
    <row r="139" spans="1:14" ht="14.1" customHeight="1" x14ac:dyDescent="0.25">
      <c r="A139" s="44" t="s">
        <v>283</v>
      </c>
      <c r="B139" s="45" t="s">
        <v>284</v>
      </c>
      <c r="C139" s="38">
        <v>897349.84000000008</v>
      </c>
      <c r="D139" s="39">
        <v>1279.24</v>
      </c>
      <c r="E139" s="46">
        <f t="shared" si="16"/>
        <v>701.47106094243463</v>
      </c>
      <c r="F139" s="38">
        <v>827386.73</v>
      </c>
      <c r="G139" s="47">
        <v>1273.8800000000001</v>
      </c>
      <c r="H139" s="46">
        <f t="shared" si="17"/>
        <v>649.50131095550591</v>
      </c>
      <c r="I139" s="48">
        <f t="shared" si="18"/>
        <v>69963.110000000102</v>
      </c>
      <c r="J139" s="49">
        <f t="shared" si="19"/>
        <v>8.4559139593645777E-2</v>
      </c>
      <c r="K139" s="49">
        <f t="shared" ref="K139:K158" si="23">ROUND(100/100+J139,3)</f>
        <v>1.085</v>
      </c>
      <c r="L139" s="48">
        <f t="shared" si="21"/>
        <v>51.969749986928718</v>
      </c>
      <c r="M139" s="49">
        <f t="shared" si="20"/>
        <v>8.0014850024665934E-2</v>
      </c>
      <c r="N139" s="49">
        <f t="shared" si="22"/>
        <v>1.08</v>
      </c>
    </row>
    <row r="140" spans="1:14" ht="14.1" customHeight="1" x14ac:dyDescent="0.25">
      <c r="A140" s="44" t="s">
        <v>285</v>
      </c>
      <c r="B140" s="45" t="s">
        <v>286</v>
      </c>
      <c r="C140" s="38">
        <v>1803408.11</v>
      </c>
      <c r="D140" s="39">
        <v>2624.4000000000005</v>
      </c>
      <c r="E140" s="46">
        <f t="shared" si="16"/>
        <v>687.16968068891924</v>
      </c>
      <c r="F140" s="38">
        <v>1787531.76</v>
      </c>
      <c r="G140" s="47">
        <v>2617.25</v>
      </c>
      <c r="H140" s="46">
        <f t="shared" si="17"/>
        <v>682.98089979940778</v>
      </c>
      <c r="I140" s="48">
        <f t="shared" si="18"/>
        <v>15876.350000000093</v>
      </c>
      <c r="J140" s="49">
        <f t="shared" si="19"/>
        <v>8.8817163170292947E-3</v>
      </c>
      <c r="K140" s="49">
        <f t="shared" si="23"/>
        <v>1.0089999999999999</v>
      </c>
      <c r="L140" s="48">
        <f t="shared" si="21"/>
        <v>4.1887808895114631</v>
      </c>
      <c r="M140" s="49">
        <f t="shared" si="20"/>
        <v>6.1330864314678678E-3</v>
      </c>
      <c r="N140" s="49">
        <f t="shared" si="22"/>
        <v>1.006</v>
      </c>
    </row>
    <row r="141" spans="1:14" ht="14.1" customHeight="1" x14ac:dyDescent="0.25">
      <c r="A141" s="44" t="s">
        <v>287</v>
      </c>
      <c r="B141" s="45" t="s">
        <v>288</v>
      </c>
      <c r="C141" s="38">
        <v>1773204.8299999998</v>
      </c>
      <c r="D141" s="39">
        <v>2978.8100000000004</v>
      </c>
      <c r="E141" s="46">
        <f t="shared" si="16"/>
        <v>595.27288749534193</v>
      </c>
      <c r="F141" s="38">
        <v>1618759.64</v>
      </c>
      <c r="G141" s="47">
        <v>3018.72</v>
      </c>
      <c r="H141" s="46">
        <f t="shared" si="17"/>
        <v>536.24040652991994</v>
      </c>
      <c r="I141" s="48">
        <f t="shared" si="18"/>
        <v>154445.18999999994</v>
      </c>
      <c r="J141" s="49">
        <f t="shared" si="19"/>
        <v>9.5409587800199883E-2</v>
      </c>
      <c r="K141" s="49">
        <f t="shared" si="23"/>
        <v>1.095</v>
      </c>
      <c r="L141" s="48">
        <f t="shared" si="21"/>
        <v>59.032480965421996</v>
      </c>
      <c r="M141" s="49">
        <f t="shared" si="20"/>
        <v>0.11008585001534799</v>
      </c>
      <c r="N141" s="49">
        <f t="shared" si="22"/>
        <v>1.1100000000000001</v>
      </c>
    </row>
    <row r="142" spans="1:14" ht="14.1" customHeight="1" x14ac:dyDescent="0.25">
      <c r="A142" s="44" t="s">
        <v>289</v>
      </c>
      <c r="B142" s="45" t="s">
        <v>290</v>
      </c>
      <c r="C142" s="38">
        <v>1120282.05</v>
      </c>
      <c r="D142" s="39">
        <v>2132.89</v>
      </c>
      <c r="E142" s="46">
        <f t="shared" si="16"/>
        <v>525.24136265817742</v>
      </c>
      <c r="F142" s="38">
        <v>1152597.3500000001</v>
      </c>
      <c r="G142" s="47">
        <v>2079.91</v>
      </c>
      <c r="H142" s="46">
        <f t="shared" si="17"/>
        <v>554.15731930708546</v>
      </c>
      <c r="I142" s="48">
        <f t="shared" si="18"/>
        <v>-32315.300000000047</v>
      </c>
      <c r="J142" s="49">
        <f t="shared" si="19"/>
        <v>-2.8036937617460289E-2</v>
      </c>
      <c r="K142" s="49">
        <f t="shared" si="23"/>
        <v>0.97199999999999998</v>
      </c>
      <c r="L142" s="48">
        <f t="shared" si="21"/>
        <v>-28.915956648908036</v>
      </c>
      <c r="M142" s="49">
        <f t="shared" si="20"/>
        <v>-5.2180050035366042E-2</v>
      </c>
      <c r="N142" s="49">
        <f t="shared" si="22"/>
        <v>0.94799999999999995</v>
      </c>
    </row>
    <row r="143" spans="1:14" ht="14.1" customHeight="1" x14ac:dyDescent="0.25">
      <c r="A143" s="44" t="s">
        <v>291</v>
      </c>
      <c r="B143" s="45" t="s">
        <v>292</v>
      </c>
      <c r="C143" s="38">
        <v>1502821.56</v>
      </c>
      <c r="D143" s="39">
        <v>2672.9200000000005</v>
      </c>
      <c r="E143" s="46">
        <f t="shared" si="16"/>
        <v>562.23963306047312</v>
      </c>
      <c r="F143" s="38">
        <v>1478788.99</v>
      </c>
      <c r="G143" s="47">
        <v>2625.33</v>
      </c>
      <c r="H143" s="46">
        <f t="shared" si="17"/>
        <v>563.27737465385303</v>
      </c>
      <c r="I143" s="48">
        <f t="shared" si="18"/>
        <v>24032.570000000065</v>
      </c>
      <c r="J143" s="49">
        <f t="shared" si="19"/>
        <v>1.625152077985113E-2</v>
      </c>
      <c r="K143" s="49">
        <f t="shared" si="23"/>
        <v>1.016</v>
      </c>
      <c r="L143" s="48">
        <f t="shared" si="21"/>
        <v>-1.0377415933799057</v>
      </c>
      <c r="M143" s="49">
        <f t="shared" si="20"/>
        <v>-1.8423278478345094E-3</v>
      </c>
      <c r="N143" s="49">
        <f t="shared" si="22"/>
        <v>0.998</v>
      </c>
    </row>
    <row r="144" spans="1:14" ht="14.1" customHeight="1" x14ac:dyDescent="0.25">
      <c r="A144" s="44" t="s">
        <v>293</v>
      </c>
      <c r="B144" s="45" t="s">
        <v>294</v>
      </c>
      <c r="C144" s="38">
        <v>1122712.21</v>
      </c>
      <c r="D144" s="39">
        <v>2069.29</v>
      </c>
      <c r="E144" s="46">
        <f t="shared" si="16"/>
        <v>542.55914347433179</v>
      </c>
      <c r="F144" s="38">
        <v>1121866.58</v>
      </c>
      <c r="G144" s="47">
        <v>2083.36</v>
      </c>
      <c r="H144" s="46">
        <f t="shared" si="17"/>
        <v>538.48906573995851</v>
      </c>
      <c r="I144" s="48">
        <f t="shared" si="18"/>
        <v>845.62999999988824</v>
      </c>
      <c r="J144" s="49">
        <f t="shared" si="19"/>
        <v>7.5377055977537738E-4</v>
      </c>
      <c r="K144" s="49">
        <f t="shared" si="23"/>
        <v>1.0009999999999999</v>
      </c>
      <c r="L144" s="48">
        <f t="shared" si="21"/>
        <v>4.0700777343732852</v>
      </c>
      <c r="M144" s="49">
        <f t="shared" si="20"/>
        <v>7.558329394823338E-3</v>
      </c>
      <c r="N144" s="49">
        <f t="shared" si="22"/>
        <v>1.008</v>
      </c>
    </row>
    <row r="145" spans="1:14" ht="14.1" customHeight="1" x14ac:dyDescent="0.25">
      <c r="A145" s="44" t="s">
        <v>295</v>
      </c>
      <c r="B145" s="45" t="s">
        <v>296</v>
      </c>
      <c r="C145" s="38">
        <v>1344571.49</v>
      </c>
      <c r="D145" s="39">
        <v>2049.7400000000002</v>
      </c>
      <c r="E145" s="46">
        <f t="shared" si="16"/>
        <v>655.97172812161534</v>
      </c>
      <c r="F145" s="38">
        <v>1311968.3899999999</v>
      </c>
      <c r="G145" s="47">
        <v>2157.7399999999998</v>
      </c>
      <c r="H145" s="46">
        <f t="shared" si="17"/>
        <v>608.02895158823583</v>
      </c>
      <c r="I145" s="48">
        <f t="shared" si="18"/>
        <v>32603.100000000093</v>
      </c>
      <c r="J145" s="49">
        <f t="shared" si="19"/>
        <v>2.4850522503823507E-2</v>
      </c>
      <c r="K145" s="49">
        <f t="shared" si="23"/>
        <v>1.0249999999999999</v>
      </c>
      <c r="L145" s="48">
        <f t="shared" si="21"/>
        <v>47.942776533379515</v>
      </c>
      <c r="M145" s="49">
        <f t="shared" si="20"/>
        <v>7.8849496242157424E-2</v>
      </c>
      <c r="N145" s="49">
        <f t="shared" si="22"/>
        <v>1.079</v>
      </c>
    </row>
    <row r="146" spans="1:14" ht="14.1" customHeight="1" x14ac:dyDescent="0.25">
      <c r="A146" s="44" t="s">
        <v>297</v>
      </c>
      <c r="B146" s="45" t="s">
        <v>298</v>
      </c>
      <c r="C146" s="38">
        <v>5988443.9800000004</v>
      </c>
      <c r="D146" s="39">
        <v>7683.1799999999994</v>
      </c>
      <c r="E146" s="46">
        <f t="shared" si="16"/>
        <v>779.42258023370539</v>
      </c>
      <c r="F146" s="38">
        <v>6385824.1900000004</v>
      </c>
      <c r="G146" s="47">
        <v>8037.19</v>
      </c>
      <c r="H146" s="46">
        <f t="shared" si="17"/>
        <v>794.53443181012278</v>
      </c>
      <c r="I146" s="48">
        <f t="shared" si="18"/>
        <v>-397380.20999999996</v>
      </c>
      <c r="J146" s="49">
        <f t="shared" si="19"/>
        <v>-6.222849207503784E-2</v>
      </c>
      <c r="K146" s="49">
        <f t="shared" si="23"/>
        <v>0.93799999999999994</v>
      </c>
      <c r="L146" s="48">
        <f t="shared" si="21"/>
        <v>-15.111851576417394</v>
      </c>
      <c r="M146" s="49">
        <f t="shared" si="20"/>
        <v>-1.9019756691965255E-2</v>
      </c>
      <c r="N146" s="49">
        <f t="shared" si="22"/>
        <v>0.98099999999999998</v>
      </c>
    </row>
    <row r="147" spans="1:14" ht="14.1" customHeight="1" x14ac:dyDescent="0.25">
      <c r="A147" s="44" t="s">
        <v>299</v>
      </c>
      <c r="B147" s="45" t="s">
        <v>300</v>
      </c>
      <c r="C147" s="38">
        <v>552462.93999999994</v>
      </c>
      <c r="D147" s="39">
        <v>599.04999999999995</v>
      </c>
      <c r="E147" s="46">
        <f t="shared" si="16"/>
        <v>922.23176696436019</v>
      </c>
      <c r="F147" s="38">
        <v>593528.6</v>
      </c>
      <c r="G147" s="47">
        <v>654.73</v>
      </c>
      <c r="H147" s="46">
        <f t="shared" si="17"/>
        <v>906.5242160890748</v>
      </c>
      <c r="I147" s="48">
        <f t="shared" si="18"/>
        <v>-41065.660000000033</v>
      </c>
      <c r="J147" s="49">
        <f t="shared" si="19"/>
        <v>-6.918901633383806E-2</v>
      </c>
      <c r="K147" s="49">
        <f t="shared" si="23"/>
        <v>0.93100000000000005</v>
      </c>
      <c r="L147" s="48">
        <f t="shared" si="21"/>
        <v>15.707550875285392</v>
      </c>
      <c r="M147" s="49">
        <f t="shared" si="20"/>
        <v>1.7327227002330817E-2</v>
      </c>
      <c r="N147" s="49">
        <f t="shared" si="22"/>
        <v>1.0169999999999999</v>
      </c>
    </row>
    <row r="148" spans="1:14" ht="14.1" customHeight="1" x14ac:dyDescent="0.25">
      <c r="A148" s="44" t="s">
        <v>301</v>
      </c>
      <c r="B148" s="45" t="s">
        <v>302</v>
      </c>
      <c r="C148" s="38">
        <v>578985.92000000004</v>
      </c>
      <c r="D148" s="39">
        <v>860</v>
      </c>
      <c r="E148" s="46">
        <f t="shared" si="16"/>
        <v>673.23944186046515</v>
      </c>
      <c r="F148" s="38">
        <v>605635.07999999996</v>
      </c>
      <c r="G148" s="47">
        <v>924.71</v>
      </c>
      <c r="H148" s="46">
        <f t="shared" si="17"/>
        <v>654.94596143655838</v>
      </c>
      <c r="I148" s="48">
        <f t="shared" si="18"/>
        <v>-26649.159999999916</v>
      </c>
      <c r="J148" s="49">
        <f t="shared" si="19"/>
        <v>-4.4002008602275676E-2</v>
      </c>
      <c r="K148" s="49">
        <f t="shared" si="23"/>
        <v>0.95599999999999996</v>
      </c>
      <c r="L148" s="48">
        <f t="shared" si="21"/>
        <v>18.293480423906772</v>
      </c>
      <c r="M148" s="49">
        <f t="shared" si="20"/>
        <v>2.7931282122546194E-2</v>
      </c>
      <c r="N148" s="49">
        <f t="shared" si="22"/>
        <v>1.028</v>
      </c>
    </row>
    <row r="149" spans="1:14" ht="14.1" customHeight="1" x14ac:dyDescent="0.25">
      <c r="A149" s="44" t="s">
        <v>303</v>
      </c>
      <c r="B149" s="45" t="s">
        <v>304</v>
      </c>
      <c r="C149" s="38">
        <v>1312632.69</v>
      </c>
      <c r="D149" s="39">
        <v>1787.8499999999997</v>
      </c>
      <c r="E149" s="46">
        <f t="shared" si="16"/>
        <v>734.19620773554834</v>
      </c>
      <c r="F149" s="38">
        <v>1391523.55</v>
      </c>
      <c r="G149" s="47">
        <v>1858.83</v>
      </c>
      <c r="H149" s="46">
        <f t="shared" si="17"/>
        <v>748.60183556323068</v>
      </c>
      <c r="I149" s="48">
        <f t="shared" si="18"/>
        <v>-78890.860000000102</v>
      </c>
      <c r="J149" s="49">
        <f t="shared" si="19"/>
        <v>-5.6693873416659102E-2</v>
      </c>
      <c r="K149" s="49">
        <f t="shared" si="23"/>
        <v>0.94299999999999995</v>
      </c>
      <c r="L149" s="48">
        <f t="shared" si="21"/>
        <v>-14.405627827682338</v>
      </c>
      <c r="M149" s="49">
        <f t="shared" si="20"/>
        <v>-1.9243377645265694E-2</v>
      </c>
      <c r="N149" s="49">
        <f t="shared" si="22"/>
        <v>0.98099999999999998</v>
      </c>
    </row>
    <row r="150" spans="1:14" ht="14.1" customHeight="1" x14ac:dyDescent="0.25">
      <c r="A150" s="44" t="s">
        <v>305</v>
      </c>
      <c r="B150" s="45" t="s">
        <v>306</v>
      </c>
      <c r="C150" s="38">
        <v>3468529.93</v>
      </c>
      <c r="D150" s="39">
        <v>5273.58</v>
      </c>
      <c r="E150" s="46">
        <f t="shared" si="16"/>
        <v>657.71827297585321</v>
      </c>
      <c r="F150" s="38">
        <v>2956129.96</v>
      </c>
      <c r="G150" s="47">
        <v>5367.08</v>
      </c>
      <c r="H150" s="46">
        <f t="shared" si="17"/>
        <v>550.78924852992691</v>
      </c>
      <c r="I150" s="48">
        <f t="shared" si="18"/>
        <v>512399.9700000002</v>
      </c>
      <c r="J150" s="49">
        <f t="shared" si="19"/>
        <v>0.17333472375483797</v>
      </c>
      <c r="K150" s="49">
        <f t="shared" si="23"/>
        <v>1.173</v>
      </c>
      <c r="L150" s="48">
        <f t="shared" si="21"/>
        <v>106.9290244459263</v>
      </c>
      <c r="M150" s="49">
        <f t="shared" si="20"/>
        <v>0.19413782082951525</v>
      </c>
      <c r="N150" s="49">
        <f t="shared" si="22"/>
        <v>1.194</v>
      </c>
    </row>
    <row r="151" spans="1:14" ht="14.1" customHeight="1" x14ac:dyDescent="0.25">
      <c r="A151" s="44" t="s">
        <v>307</v>
      </c>
      <c r="B151" s="45" t="s">
        <v>308</v>
      </c>
      <c r="C151" s="38">
        <v>2382707.5699999998</v>
      </c>
      <c r="D151" s="39">
        <v>3198.32</v>
      </c>
      <c r="E151" s="46">
        <f t="shared" si="16"/>
        <v>744.98723392280942</v>
      </c>
      <c r="F151" s="38">
        <v>2743794.96</v>
      </c>
      <c r="G151" s="47">
        <v>3406.59</v>
      </c>
      <c r="H151" s="46">
        <f t="shared" si="17"/>
        <v>805.43739046964845</v>
      </c>
      <c r="I151" s="48">
        <f t="shared" si="18"/>
        <v>-361087.39000000013</v>
      </c>
      <c r="J151" s="49">
        <f t="shared" si="19"/>
        <v>-0.13160144809071306</v>
      </c>
      <c r="K151" s="49">
        <f t="shared" si="23"/>
        <v>0.86799999999999999</v>
      </c>
      <c r="L151" s="48">
        <f t="shared" si="21"/>
        <v>-60.450156546839025</v>
      </c>
      <c r="M151" s="49">
        <f t="shared" si="20"/>
        <v>-7.5052582934585013E-2</v>
      </c>
      <c r="N151" s="49">
        <f t="shared" si="22"/>
        <v>0.92500000000000004</v>
      </c>
    </row>
    <row r="152" spans="1:14" ht="14.1" customHeight="1" x14ac:dyDescent="0.25">
      <c r="A152" s="44" t="s">
        <v>309</v>
      </c>
      <c r="B152" s="45" t="s">
        <v>310</v>
      </c>
      <c r="C152" s="38">
        <v>975442.16</v>
      </c>
      <c r="D152" s="39">
        <v>1777.83</v>
      </c>
      <c r="E152" s="46">
        <f t="shared" si="16"/>
        <v>548.67009781587672</v>
      </c>
      <c r="F152" s="38">
        <v>931862.51</v>
      </c>
      <c r="G152" s="47">
        <v>1739.41</v>
      </c>
      <c r="H152" s="46">
        <f t="shared" si="17"/>
        <v>535.73482387706179</v>
      </c>
      <c r="I152" s="48">
        <f t="shared" si="18"/>
        <v>43579.650000000023</v>
      </c>
      <c r="J152" s="49">
        <f t="shared" si="19"/>
        <v>4.6766180131015272E-2</v>
      </c>
      <c r="K152" s="49">
        <f t="shared" si="23"/>
        <v>1.0469999999999999</v>
      </c>
      <c r="L152" s="48">
        <f t="shared" si="21"/>
        <v>12.93527393881493</v>
      </c>
      <c r="M152" s="49">
        <f t="shared" si="20"/>
        <v>2.4144919020204041E-2</v>
      </c>
      <c r="N152" s="49">
        <f t="shared" si="22"/>
        <v>1.024</v>
      </c>
    </row>
    <row r="153" spans="1:14" ht="14.1" customHeight="1" x14ac:dyDescent="0.25">
      <c r="A153" s="44" t="s">
        <v>311</v>
      </c>
      <c r="B153" s="45" t="s">
        <v>312</v>
      </c>
      <c r="C153" s="38">
        <v>795782.42</v>
      </c>
      <c r="D153" s="39">
        <v>1198.8999999999999</v>
      </c>
      <c r="E153" s="46">
        <f t="shared" si="16"/>
        <v>663.76046375844533</v>
      </c>
      <c r="F153" s="38">
        <v>953582.03</v>
      </c>
      <c r="G153" s="47">
        <v>1235.96</v>
      </c>
      <c r="H153" s="46">
        <f t="shared" si="17"/>
        <v>771.53146541959291</v>
      </c>
      <c r="I153" s="48">
        <f t="shared" si="18"/>
        <v>-157799.60999999999</v>
      </c>
      <c r="J153" s="49">
        <f t="shared" si="19"/>
        <v>-0.16548089732773172</v>
      </c>
      <c r="K153" s="49">
        <f t="shared" si="23"/>
        <v>0.83499999999999996</v>
      </c>
      <c r="L153" s="48">
        <f t="shared" si="21"/>
        <v>-107.77100166114758</v>
      </c>
      <c r="M153" s="49">
        <f t="shared" si="20"/>
        <v>-0.13968451902676055</v>
      </c>
      <c r="N153" s="49">
        <f t="shared" si="22"/>
        <v>0.86</v>
      </c>
    </row>
    <row r="154" spans="1:14" ht="14.1" customHeight="1" x14ac:dyDescent="0.25">
      <c r="A154" s="44" t="s">
        <v>313</v>
      </c>
      <c r="B154" s="45" t="s">
        <v>314</v>
      </c>
      <c r="C154" s="38">
        <v>1731645.15</v>
      </c>
      <c r="D154" s="39">
        <v>2666.7499999999991</v>
      </c>
      <c r="E154" s="46">
        <f t="shared" si="16"/>
        <v>649.34663916752618</v>
      </c>
      <c r="F154" s="38">
        <v>1737146.38</v>
      </c>
      <c r="G154" s="47">
        <v>2642.23</v>
      </c>
      <c r="H154" s="46">
        <f t="shared" si="17"/>
        <v>657.45464248002634</v>
      </c>
      <c r="I154" s="48">
        <f t="shared" si="18"/>
        <v>-5501.2299999999814</v>
      </c>
      <c r="J154" s="49">
        <f t="shared" si="19"/>
        <v>-3.1668200580770756E-3</v>
      </c>
      <c r="K154" s="49">
        <f t="shared" si="23"/>
        <v>0.997</v>
      </c>
      <c r="L154" s="48">
        <f t="shared" si="21"/>
        <v>-8.1080033125001592</v>
      </c>
      <c r="M154" s="49">
        <f t="shared" si="20"/>
        <v>-1.233241472280954E-2</v>
      </c>
      <c r="N154" s="49">
        <f t="shared" si="22"/>
        <v>0.98799999999999999</v>
      </c>
    </row>
    <row r="155" spans="1:14" ht="14.1" customHeight="1" x14ac:dyDescent="0.25">
      <c r="A155" s="44" t="s">
        <v>315</v>
      </c>
      <c r="B155" s="45" t="s">
        <v>316</v>
      </c>
      <c r="C155" s="38">
        <v>359725.2</v>
      </c>
      <c r="D155" s="39">
        <v>555.89</v>
      </c>
      <c r="E155" s="46">
        <f t="shared" si="16"/>
        <v>647.11579629063306</v>
      </c>
      <c r="F155" s="38">
        <v>394752.16</v>
      </c>
      <c r="G155" s="47">
        <v>546.82000000000005</v>
      </c>
      <c r="H155" s="46">
        <f t="shared" si="17"/>
        <v>721.90512417248806</v>
      </c>
      <c r="I155" s="48">
        <f t="shared" si="18"/>
        <v>-35026.959999999963</v>
      </c>
      <c r="J155" s="49">
        <f t="shared" si="19"/>
        <v>-8.8731522077041866E-2</v>
      </c>
      <c r="K155" s="49">
        <f t="shared" si="23"/>
        <v>0.91100000000000003</v>
      </c>
      <c r="L155" s="48">
        <f t="shared" si="21"/>
        <v>-74.789327881855002</v>
      </c>
      <c r="M155" s="49">
        <f t="shared" si="20"/>
        <v>-0.10359994045974558</v>
      </c>
      <c r="N155" s="49">
        <f t="shared" si="22"/>
        <v>0.89600000000000002</v>
      </c>
    </row>
    <row r="156" spans="1:14" ht="14.1" customHeight="1" x14ac:dyDescent="0.25">
      <c r="A156" s="44" t="s">
        <v>317</v>
      </c>
      <c r="B156" s="45" t="s">
        <v>318</v>
      </c>
      <c r="C156" s="38">
        <v>556205.21</v>
      </c>
      <c r="D156" s="39">
        <v>1146.79</v>
      </c>
      <c r="E156" s="46">
        <f t="shared" si="16"/>
        <v>485.01051631074563</v>
      </c>
      <c r="F156" s="38">
        <v>631301.87</v>
      </c>
      <c r="G156" s="47">
        <v>1165.04</v>
      </c>
      <c r="H156" s="46">
        <f t="shared" si="17"/>
        <v>541.87141214035569</v>
      </c>
      <c r="I156" s="48">
        <f t="shared" si="18"/>
        <v>-75096.660000000033</v>
      </c>
      <c r="J156" s="49">
        <f t="shared" si="19"/>
        <v>-0.11895523135390053</v>
      </c>
      <c r="K156" s="49">
        <f t="shared" si="23"/>
        <v>0.88100000000000001</v>
      </c>
      <c r="L156" s="48">
        <f t="shared" si="21"/>
        <v>-56.860895829610058</v>
      </c>
      <c r="M156" s="49">
        <f t="shared" si="20"/>
        <v>-0.10493429724408848</v>
      </c>
      <c r="N156" s="49">
        <f t="shared" si="22"/>
        <v>0.89500000000000002</v>
      </c>
    </row>
    <row r="157" spans="1:14" ht="14.1" customHeight="1" x14ac:dyDescent="0.25">
      <c r="A157" s="44" t="s">
        <v>319</v>
      </c>
      <c r="B157" s="45" t="s">
        <v>320</v>
      </c>
      <c r="C157" s="38">
        <v>915250.59</v>
      </c>
      <c r="D157" s="39">
        <v>1575.8899999999999</v>
      </c>
      <c r="E157" s="46">
        <f t="shared" si="16"/>
        <v>580.78329705753572</v>
      </c>
      <c r="F157" s="38">
        <v>894788.21</v>
      </c>
      <c r="G157" s="47">
        <v>1613.24</v>
      </c>
      <c r="H157" s="46">
        <f t="shared" si="17"/>
        <v>554.65287867893176</v>
      </c>
      <c r="I157" s="48">
        <f t="shared" si="18"/>
        <v>20462.380000000005</v>
      </c>
      <c r="J157" s="49">
        <f t="shared" si="19"/>
        <v>2.2868405921441463E-2</v>
      </c>
      <c r="K157" s="49">
        <f t="shared" si="23"/>
        <v>1.0229999999999999</v>
      </c>
      <c r="L157" s="48">
        <f t="shared" si="21"/>
        <v>26.130418378603963</v>
      </c>
      <c r="M157" s="49">
        <f t="shared" si="20"/>
        <v>4.7111300388165668E-2</v>
      </c>
      <c r="N157" s="49">
        <f t="shared" si="22"/>
        <v>1.0469999999999999</v>
      </c>
    </row>
    <row r="158" spans="1:14" ht="14.1" customHeight="1" x14ac:dyDescent="0.25">
      <c r="A158" s="44" t="s">
        <v>321</v>
      </c>
      <c r="B158" s="45" t="s">
        <v>322</v>
      </c>
      <c r="C158" s="38">
        <v>1101347.4300000002</v>
      </c>
      <c r="D158" s="39">
        <v>2289.1000000000004</v>
      </c>
      <c r="E158" s="46">
        <f t="shared" si="16"/>
        <v>481.126831505832</v>
      </c>
      <c r="F158" s="38">
        <v>1131242.51</v>
      </c>
      <c r="G158" s="47">
        <v>2341.2800000000002</v>
      </c>
      <c r="H158" s="46">
        <f t="shared" si="17"/>
        <v>483.17267050502284</v>
      </c>
      <c r="I158" s="48">
        <f t="shared" si="18"/>
        <v>-29895.079999999842</v>
      </c>
      <c r="J158" s="49">
        <f t="shared" si="19"/>
        <v>-2.6426765026713716E-2</v>
      </c>
      <c r="K158" s="49">
        <f t="shared" si="23"/>
        <v>0.97399999999999998</v>
      </c>
      <c r="L158" s="48">
        <f t="shared" si="21"/>
        <v>-2.0458389991908348</v>
      </c>
      <c r="M158" s="49">
        <f t="shared" si="20"/>
        <v>-4.234177808634082E-3</v>
      </c>
      <c r="N158" s="49">
        <f t="shared" si="22"/>
        <v>0.996</v>
      </c>
    </row>
    <row r="159" spans="1:14" ht="14.1" customHeight="1" x14ac:dyDescent="0.25">
      <c r="A159" s="50"/>
      <c r="B159" s="51"/>
      <c r="C159" s="52"/>
      <c r="E159" s="53"/>
      <c r="F159" s="52"/>
      <c r="G159" s="54"/>
      <c r="H159" s="53"/>
      <c r="I159" s="53"/>
      <c r="J159" s="55"/>
      <c r="K159" s="49"/>
      <c r="L159" s="53"/>
      <c r="M159" s="55"/>
      <c r="N159" s="49"/>
    </row>
    <row r="160" spans="1:14" ht="14.1" customHeight="1" x14ac:dyDescent="0.25">
      <c r="A160" s="50"/>
      <c r="B160" s="45" t="s">
        <v>323</v>
      </c>
      <c r="C160" s="54">
        <f>SUM(C8:C158)</f>
        <v>308555180.96999991</v>
      </c>
      <c r="D160" s="54">
        <f>SUM(D8:D159)</f>
        <v>456100.43999999983</v>
      </c>
      <c r="E160" s="46">
        <f>+C160/D160</f>
        <v>676.50708903065299</v>
      </c>
      <c r="F160" s="54">
        <f>SUM(F8:F158)</f>
        <v>303039056.13999999</v>
      </c>
      <c r="G160" s="54">
        <f>SUM(G8:G159)</f>
        <v>461355.75000000017</v>
      </c>
      <c r="H160" s="46">
        <f>SUM(F160/G160)</f>
        <v>656.84465001249009</v>
      </c>
      <c r="I160" s="52">
        <f>SUM(I8:I158)</f>
        <v>5516124.8299999926</v>
      </c>
      <c r="J160" s="49">
        <f>SUM(I160/F160)</f>
        <v>1.8202686149641441E-2</v>
      </c>
      <c r="K160" s="49">
        <f>100/100+J160</f>
        <v>1.0182026861496414</v>
      </c>
      <c r="L160" s="48">
        <f t="shared" si="21"/>
        <v>19.6624390181629</v>
      </c>
      <c r="M160" s="49">
        <f>(L160/H160)</f>
        <v>2.993468701890015E-2</v>
      </c>
      <c r="N160" s="49">
        <f>100/100+M160</f>
        <v>1.0299346870189001</v>
      </c>
    </row>
    <row r="161" spans="1:14" ht="14.1" customHeight="1" thickBot="1" x14ac:dyDescent="0.3">
      <c r="A161" s="56"/>
      <c r="B161" s="57"/>
      <c r="C161" s="58"/>
      <c r="D161" s="59"/>
      <c r="E161" s="60"/>
      <c r="F161" s="58"/>
      <c r="G161" s="59"/>
      <c r="H161" s="60"/>
      <c r="I161" s="58"/>
      <c r="J161" s="61"/>
      <c r="K161" s="61"/>
      <c r="L161" s="60"/>
      <c r="M161" s="61"/>
      <c r="N161" s="62"/>
    </row>
    <row r="162" spans="1:14" ht="14.1" customHeight="1" x14ac:dyDescent="0.25">
      <c r="A162" s="63"/>
      <c r="B162" s="63"/>
      <c r="C162" s="64"/>
      <c r="D162" s="65"/>
      <c r="E162" s="66"/>
      <c r="F162" s="64"/>
      <c r="G162" s="65"/>
      <c r="H162" s="66"/>
      <c r="I162" s="64"/>
      <c r="J162" s="63"/>
      <c r="K162" s="63"/>
      <c r="L162" s="67"/>
      <c r="M162" s="63"/>
      <c r="N162" s="63"/>
    </row>
    <row r="163" spans="1:14" ht="14.1" customHeight="1" x14ac:dyDescent="0.25">
      <c r="A163" s="63"/>
      <c r="B163" s="63"/>
      <c r="C163" s="63"/>
      <c r="E163" s="63"/>
      <c r="F163" s="63"/>
      <c r="G163" s="63"/>
      <c r="H163" s="63"/>
      <c r="I163" s="66"/>
      <c r="J163" s="63"/>
      <c r="K163" s="63"/>
      <c r="L163" s="66"/>
      <c r="M163" s="63"/>
      <c r="N163" s="63"/>
    </row>
    <row r="164" spans="1:14" ht="14.1" customHeight="1" x14ac:dyDescent="0.25">
      <c r="A164" s="63"/>
      <c r="B164" s="63"/>
      <c r="C164" s="68"/>
      <c r="D164" s="65"/>
      <c r="E164" s="63"/>
      <c r="F164" s="63"/>
      <c r="G164" s="63"/>
      <c r="H164" s="63"/>
      <c r="I164" s="66"/>
      <c r="J164" s="63"/>
      <c r="K164" s="63"/>
      <c r="L164" s="66"/>
      <c r="M164" s="63"/>
      <c r="N164" s="63"/>
    </row>
    <row r="165" spans="1:14" ht="14.1" customHeight="1" x14ac:dyDescent="0.25">
      <c r="A165" s="63"/>
      <c r="B165" s="63"/>
      <c r="C165" s="63"/>
      <c r="D165" s="65"/>
      <c r="E165" s="63"/>
      <c r="F165" s="63"/>
      <c r="G165" s="63"/>
      <c r="H165" s="63"/>
      <c r="I165" s="66"/>
      <c r="J165" s="63"/>
      <c r="K165" s="63"/>
      <c r="L165" s="69"/>
      <c r="M165" s="63"/>
      <c r="N165" s="63"/>
    </row>
    <row r="166" spans="1:14" ht="14.1" customHeight="1" x14ac:dyDescent="0.25">
      <c r="A166" s="63"/>
      <c r="B166" s="63"/>
      <c r="C166" s="63"/>
      <c r="D166" s="65"/>
      <c r="E166" s="63"/>
      <c r="F166" s="63"/>
      <c r="G166" s="63"/>
      <c r="H166" s="63"/>
      <c r="I166" s="66"/>
      <c r="J166" s="63"/>
      <c r="K166" s="63"/>
      <c r="L166" s="66"/>
      <c r="M166" s="63"/>
      <c r="N166" s="63"/>
    </row>
    <row r="167" spans="1:14" ht="14.1" customHeight="1" x14ac:dyDescent="0.25">
      <c r="A167" s="63"/>
      <c r="B167" s="63"/>
      <c r="C167" s="63"/>
      <c r="D167" s="65"/>
      <c r="E167" s="63"/>
      <c r="F167" s="63"/>
      <c r="G167" s="63"/>
      <c r="H167" s="63"/>
      <c r="I167" s="66"/>
      <c r="J167" s="63"/>
      <c r="K167" s="63"/>
      <c r="L167" s="66"/>
      <c r="M167" s="63"/>
      <c r="N167" s="63"/>
    </row>
    <row r="168" spans="1:14" ht="14.1" customHeight="1" x14ac:dyDescent="0.25">
      <c r="A168" s="63"/>
      <c r="B168" s="63"/>
      <c r="C168" s="63"/>
      <c r="D168" s="65"/>
      <c r="E168" s="63"/>
      <c r="F168" s="63"/>
      <c r="G168" s="63"/>
      <c r="H168" s="63"/>
      <c r="I168" s="66"/>
      <c r="J168" s="63"/>
      <c r="K168" s="63"/>
      <c r="L168" s="66"/>
      <c r="M168" s="63"/>
      <c r="N168" s="63"/>
    </row>
    <row r="169" spans="1:14" ht="14.1" customHeight="1" x14ac:dyDescent="0.25">
      <c r="A169" s="63"/>
      <c r="B169" s="63"/>
      <c r="C169" s="63"/>
      <c r="D169" s="65"/>
      <c r="E169" s="63"/>
      <c r="F169" s="63"/>
      <c r="G169" s="63"/>
      <c r="H169" s="63"/>
      <c r="I169" s="66"/>
      <c r="J169" s="63"/>
      <c r="K169" s="63"/>
      <c r="L169" s="66"/>
      <c r="M169" s="63"/>
      <c r="N169" s="63"/>
    </row>
    <row r="170" spans="1:14" ht="14.1" customHeight="1" x14ac:dyDescent="0.25">
      <c r="A170" s="63"/>
      <c r="B170" s="63"/>
      <c r="C170" s="63"/>
      <c r="D170" s="65"/>
      <c r="E170" s="63"/>
      <c r="F170" s="63"/>
      <c r="G170" s="63"/>
      <c r="H170" s="63"/>
      <c r="I170" s="66"/>
      <c r="J170" s="63"/>
      <c r="K170" s="63"/>
      <c r="L170" s="66"/>
      <c r="M170" s="63"/>
      <c r="N170" s="63"/>
    </row>
    <row r="171" spans="1:14" ht="14.1" customHeight="1" x14ac:dyDescent="0.25">
      <c r="A171" s="63"/>
      <c r="B171" s="63"/>
      <c r="C171" s="63"/>
      <c r="D171" s="63"/>
      <c r="E171" s="63"/>
      <c r="F171" s="63"/>
      <c r="G171" s="63"/>
      <c r="H171" s="63"/>
      <c r="I171" s="66"/>
      <c r="J171" s="63"/>
      <c r="K171" s="63"/>
      <c r="L171" s="66"/>
      <c r="M171" s="63"/>
      <c r="N171" s="63"/>
    </row>
    <row r="172" spans="1:14" ht="14.1" customHeight="1" x14ac:dyDescent="0.25">
      <c r="A172" s="63"/>
      <c r="B172" s="63"/>
      <c r="C172" s="63"/>
      <c r="D172" s="63"/>
      <c r="E172" s="63"/>
      <c r="F172" s="63"/>
      <c r="G172" s="63"/>
      <c r="H172" s="63"/>
      <c r="I172" s="66"/>
      <c r="J172" s="63"/>
      <c r="K172" s="63"/>
      <c r="L172" s="66"/>
      <c r="M172" s="63"/>
      <c r="N172" s="63"/>
    </row>
    <row r="173" spans="1:14" ht="14.1" customHeight="1" x14ac:dyDescent="0.25">
      <c r="A173" s="63"/>
      <c r="B173" s="63"/>
      <c r="C173" s="63"/>
      <c r="D173" s="63"/>
      <c r="E173" s="63"/>
      <c r="F173" s="63"/>
      <c r="G173" s="63"/>
      <c r="H173" s="63"/>
      <c r="I173" s="66"/>
      <c r="J173" s="63"/>
      <c r="K173" s="63"/>
      <c r="L173" s="66"/>
      <c r="M173" s="63"/>
      <c r="N173" s="63"/>
    </row>
    <row r="174" spans="1:14" ht="14.1" customHeight="1" x14ac:dyDescent="0.25">
      <c r="A174" s="63"/>
      <c r="B174" s="63"/>
      <c r="C174" s="63"/>
      <c r="D174" s="63"/>
      <c r="E174" s="63"/>
      <c r="F174" s="63"/>
      <c r="G174" s="63"/>
      <c r="H174" s="63"/>
      <c r="I174" s="66"/>
      <c r="J174" s="63"/>
      <c r="K174" s="63"/>
      <c r="L174" s="66"/>
      <c r="M174" s="63"/>
      <c r="N174" s="63"/>
    </row>
    <row r="175" spans="1:14" ht="14.1" customHeight="1" x14ac:dyDescent="0.25">
      <c r="A175" s="63"/>
      <c r="B175" s="63"/>
      <c r="C175" s="63"/>
      <c r="D175" s="63"/>
      <c r="E175" s="63"/>
      <c r="F175" s="63"/>
      <c r="G175" s="63"/>
      <c r="H175" s="63"/>
      <c r="I175" s="66"/>
      <c r="J175" s="63"/>
      <c r="K175" s="63"/>
      <c r="L175" s="66"/>
      <c r="M175" s="63"/>
      <c r="N175" s="63"/>
    </row>
    <row r="176" spans="1:14" ht="14.1" customHeight="1" x14ac:dyDescent="0.25">
      <c r="A176" s="63"/>
      <c r="B176" s="63"/>
      <c r="C176" s="63"/>
      <c r="D176" s="63"/>
      <c r="E176" s="63"/>
      <c r="F176" s="63"/>
      <c r="G176" s="63"/>
      <c r="H176" s="63"/>
      <c r="I176" s="66"/>
      <c r="J176" s="63"/>
      <c r="K176" s="63"/>
      <c r="L176" s="66"/>
      <c r="M176" s="63"/>
      <c r="N176" s="63"/>
    </row>
    <row r="177" spans="1:14" ht="14.1" customHeight="1" x14ac:dyDescent="0.25">
      <c r="A177" s="63"/>
      <c r="B177" s="63"/>
      <c r="C177" s="63"/>
      <c r="D177" s="63"/>
      <c r="E177" s="63"/>
      <c r="F177" s="63"/>
      <c r="G177" s="63"/>
      <c r="H177" s="63"/>
      <c r="I177" s="66"/>
      <c r="J177" s="63"/>
      <c r="K177" s="63"/>
      <c r="L177" s="66"/>
      <c r="M177" s="63"/>
      <c r="N177" s="63"/>
    </row>
    <row r="178" spans="1:14" ht="14.1" customHeight="1" x14ac:dyDescent="0.25">
      <c r="A178" s="63"/>
      <c r="B178" s="63"/>
      <c r="C178" s="63"/>
      <c r="D178" s="63"/>
      <c r="E178" s="63"/>
      <c r="F178" s="63"/>
      <c r="G178" s="63"/>
      <c r="H178" s="63"/>
      <c r="I178" s="66"/>
      <c r="J178" s="63"/>
      <c r="K178" s="63"/>
      <c r="L178" s="66"/>
      <c r="M178" s="63"/>
      <c r="N178" s="63"/>
    </row>
    <row r="179" spans="1:14" ht="14.1" customHeight="1" x14ac:dyDescent="0.25">
      <c r="A179" s="63"/>
      <c r="B179" s="63"/>
      <c r="C179" s="63"/>
      <c r="D179" s="63"/>
      <c r="E179" s="63"/>
      <c r="F179" s="63"/>
      <c r="G179" s="63"/>
      <c r="H179" s="63"/>
      <c r="I179" s="66"/>
      <c r="J179" s="63"/>
      <c r="K179" s="63"/>
      <c r="L179" s="66"/>
      <c r="M179" s="63"/>
      <c r="N179" s="63"/>
    </row>
    <row r="180" spans="1:14" ht="14.1" customHeight="1" x14ac:dyDescent="0.25">
      <c r="A180" s="63"/>
      <c r="B180" s="63"/>
      <c r="C180" s="63"/>
      <c r="D180" s="63"/>
      <c r="E180" s="63"/>
      <c r="F180" s="63"/>
      <c r="G180" s="63"/>
      <c r="H180" s="63"/>
      <c r="I180" s="66"/>
      <c r="J180" s="63"/>
      <c r="K180" s="63"/>
      <c r="L180" s="66"/>
      <c r="M180" s="63"/>
      <c r="N180" s="63"/>
    </row>
    <row r="181" spans="1:14" ht="14.1" customHeight="1" x14ac:dyDescent="0.25">
      <c r="A181" s="63"/>
      <c r="B181" s="63"/>
      <c r="C181" s="63"/>
      <c r="D181" s="63"/>
      <c r="E181" s="63"/>
      <c r="F181" s="63"/>
      <c r="G181" s="63"/>
      <c r="H181" s="63"/>
      <c r="I181" s="66"/>
      <c r="J181" s="63"/>
      <c r="K181" s="63"/>
      <c r="L181" s="66"/>
      <c r="M181" s="63"/>
      <c r="N181" s="63"/>
    </row>
    <row r="182" spans="1:14" ht="14.1" customHeight="1" x14ac:dyDescent="0.25">
      <c r="A182" s="63"/>
      <c r="B182" s="63"/>
      <c r="C182" s="63"/>
      <c r="D182" s="63"/>
      <c r="E182" s="63"/>
      <c r="F182" s="63"/>
      <c r="G182" s="63"/>
      <c r="H182" s="63"/>
      <c r="I182" s="66"/>
      <c r="J182" s="63"/>
      <c r="K182" s="63"/>
      <c r="L182" s="66"/>
      <c r="M182" s="63"/>
      <c r="N182" s="63"/>
    </row>
    <row r="183" spans="1:14" ht="14.1" customHeight="1" x14ac:dyDescent="0.25">
      <c r="A183" s="63"/>
      <c r="B183" s="63"/>
      <c r="C183" s="63"/>
      <c r="D183" s="63"/>
      <c r="E183" s="63"/>
      <c r="F183" s="63"/>
      <c r="G183" s="63"/>
      <c r="H183" s="63"/>
      <c r="I183" s="66"/>
      <c r="J183" s="63"/>
      <c r="K183" s="63"/>
      <c r="L183" s="66"/>
      <c r="M183" s="63"/>
      <c r="N183" s="63"/>
    </row>
    <row r="184" spans="1:14" ht="14.1" customHeight="1" x14ac:dyDescent="0.25">
      <c r="A184" s="63"/>
      <c r="B184" s="63"/>
      <c r="C184" s="63"/>
      <c r="D184" s="63"/>
      <c r="E184" s="63"/>
      <c r="F184" s="63"/>
      <c r="G184" s="63"/>
      <c r="H184" s="63"/>
      <c r="I184" s="66"/>
      <c r="J184" s="63"/>
      <c r="K184" s="63"/>
      <c r="L184" s="66"/>
      <c r="M184" s="63"/>
      <c r="N184" s="63"/>
    </row>
    <row r="185" spans="1:14" ht="14.1" customHeight="1" x14ac:dyDescent="0.25">
      <c r="A185" s="63"/>
      <c r="B185" s="63"/>
      <c r="C185" s="63"/>
      <c r="D185" s="63"/>
      <c r="E185" s="63"/>
      <c r="F185" s="63"/>
      <c r="G185" s="63"/>
      <c r="H185" s="63"/>
      <c r="I185" s="66"/>
      <c r="J185" s="63"/>
      <c r="K185" s="63"/>
      <c r="L185" s="66"/>
      <c r="M185" s="63"/>
      <c r="N185" s="63"/>
    </row>
    <row r="186" spans="1:14" ht="14.1" customHeight="1" x14ac:dyDescent="0.25">
      <c r="A186" s="63"/>
      <c r="B186" s="63"/>
      <c r="C186" s="63"/>
      <c r="D186" s="63"/>
      <c r="E186" s="63"/>
      <c r="F186" s="63"/>
      <c r="G186" s="63"/>
      <c r="H186" s="63"/>
      <c r="I186" s="66"/>
      <c r="J186" s="63"/>
      <c r="K186" s="63"/>
      <c r="L186" s="66"/>
      <c r="M186" s="63"/>
      <c r="N186" s="63"/>
    </row>
    <row r="187" spans="1:14" ht="14.1" customHeight="1" x14ac:dyDescent="0.25">
      <c r="A187" s="63"/>
      <c r="B187" s="63"/>
      <c r="C187" s="63"/>
      <c r="D187" s="63"/>
      <c r="E187" s="63"/>
      <c r="F187" s="63"/>
      <c r="G187" s="63"/>
      <c r="H187" s="63"/>
      <c r="I187" s="66"/>
      <c r="J187" s="63"/>
      <c r="K187" s="63"/>
      <c r="L187" s="66"/>
      <c r="M187" s="63"/>
      <c r="N187" s="63"/>
    </row>
    <row r="188" spans="1:14" ht="14.1" customHeight="1" x14ac:dyDescent="0.25">
      <c r="A188" s="63"/>
      <c r="B188" s="63"/>
      <c r="C188" s="63"/>
      <c r="D188" s="63"/>
      <c r="E188" s="63"/>
      <c r="F188" s="63"/>
      <c r="G188" s="63"/>
      <c r="H188" s="63"/>
      <c r="I188" s="66"/>
      <c r="J188" s="63"/>
      <c r="K188" s="63"/>
      <c r="L188" s="66"/>
      <c r="M188" s="63"/>
      <c r="N188" s="63"/>
    </row>
    <row r="189" spans="1:14" ht="14.1" customHeight="1" x14ac:dyDescent="0.25">
      <c r="A189" s="63"/>
      <c r="B189" s="63"/>
      <c r="C189" s="63"/>
      <c r="D189" s="63"/>
      <c r="E189" s="63"/>
      <c r="F189" s="63"/>
      <c r="G189" s="63"/>
      <c r="H189" s="63"/>
      <c r="I189" s="66"/>
      <c r="J189" s="63"/>
      <c r="K189" s="63"/>
      <c r="L189" s="66"/>
      <c r="M189" s="63"/>
      <c r="N189" s="63"/>
    </row>
    <row r="190" spans="1:14" ht="14.1" customHeight="1" x14ac:dyDescent="0.25">
      <c r="A190" s="63"/>
      <c r="B190" s="63"/>
      <c r="C190" s="63"/>
      <c r="D190" s="63"/>
      <c r="E190" s="63"/>
      <c r="F190" s="63"/>
      <c r="G190" s="63"/>
      <c r="H190" s="63"/>
      <c r="I190" s="66"/>
      <c r="J190" s="63"/>
      <c r="K190" s="63"/>
      <c r="L190" s="66"/>
      <c r="M190" s="63"/>
      <c r="N190" s="63"/>
    </row>
    <row r="191" spans="1:14" ht="14.1" customHeight="1" x14ac:dyDescent="0.25">
      <c r="A191" s="63"/>
      <c r="B191" s="63"/>
      <c r="C191" s="63"/>
      <c r="D191" s="63"/>
      <c r="E191" s="63"/>
      <c r="F191" s="63"/>
      <c r="G191" s="63"/>
      <c r="H191" s="63"/>
      <c r="I191" s="66"/>
      <c r="J191" s="63"/>
      <c r="K191" s="63"/>
      <c r="L191" s="66"/>
      <c r="M191" s="63"/>
      <c r="N191" s="63"/>
    </row>
    <row r="192" spans="1:14" ht="14.1" customHeight="1" x14ac:dyDescent="0.25">
      <c r="A192" s="63"/>
      <c r="B192" s="63"/>
      <c r="C192" s="63"/>
      <c r="D192" s="63"/>
      <c r="E192" s="63"/>
      <c r="F192" s="63"/>
      <c r="G192" s="63"/>
      <c r="H192" s="63"/>
      <c r="I192" s="66"/>
      <c r="J192" s="63"/>
      <c r="K192" s="63"/>
      <c r="L192" s="66"/>
      <c r="M192" s="63"/>
      <c r="N192" s="63"/>
    </row>
    <row r="193" spans="1:14" x14ac:dyDescent="0.25">
      <c r="A193" s="63"/>
      <c r="B193" s="63"/>
      <c r="C193" s="63"/>
      <c r="D193" s="63"/>
      <c r="E193" s="63"/>
      <c r="F193" s="63"/>
      <c r="G193" s="63"/>
      <c r="H193" s="63"/>
      <c r="I193" s="66"/>
      <c r="J193" s="63"/>
      <c r="K193" s="63"/>
      <c r="L193" s="66"/>
      <c r="M193" s="63"/>
      <c r="N193" s="63"/>
    </row>
    <row r="194" spans="1:14" x14ac:dyDescent="0.25">
      <c r="A194" s="63"/>
      <c r="B194" s="63"/>
      <c r="C194" s="63"/>
      <c r="D194" s="63"/>
      <c r="E194" s="63"/>
      <c r="F194" s="63"/>
      <c r="G194" s="63"/>
      <c r="H194" s="63"/>
      <c r="I194" s="66"/>
      <c r="J194" s="63"/>
      <c r="K194" s="63"/>
      <c r="L194" s="66"/>
      <c r="M194" s="63"/>
      <c r="N194" s="63"/>
    </row>
    <row r="195" spans="1:14" x14ac:dyDescent="0.25">
      <c r="A195" s="63"/>
      <c r="B195" s="63"/>
      <c r="C195" s="63"/>
      <c r="D195" s="63"/>
      <c r="E195" s="63"/>
      <c r="F195" s="63"/>
      <c r="G195" s="63"/>
      <c r="H195" s="63"/>
      <c r="I195" s="66"/>
      <c r="J195" s="63"/>
      <c r="K195" s="63"/>
      <c r="L195" s="66"/>
      <c r="M195" s="63"/>
      <c r="N195" s="63"/>
    </row>
    <row r="196" spans="1:14" x14ac:dyDescent="0.25">
      <c r="A196" s="63"/>
      <c r="B196" s="63"/>
      <c r="C196" s="63"/>
      <c r="D196" s="63"/>
      <c r="E196" s="63"/>
      <c r="F196" s="63"/>
      <c r="G196" s="63"/>
      <c r="H196" s="63"/>
      <c r="I196" s="66"/>
      <c r="J196" s="63"/>
      <c r="K196" s="63"/>
      <c r="L196" s="66"/>
      <c r="M196" s="63"/>
      <c r="N196" s="63"/>
    </row>
    <row r="197" spans="1:14" x14ac:dyDescent="0.25">
      <c r="A197" s="63"/>
      <c r="B197" s="63"/>
      <c r="C197" s="63"/>
      <c r="D197" s="63"/>
      <c r="E197" s="63"/>
      <c r="F197" s="63"/>
      <c r="G197" s="63"/>
      <c r="H197" s="63"/>
      <c r="I197" s="66"/>
      <c r="J197" s="63"/>
      <c r="K197" s="63"/>
      <c r="L197" s="66"/>
      <c r="M197" s="63"/>
      <c r="N197" s="63"/>
    </row>
    <row r="198" spans="1:14" x14ac:dyDescent="0.25">
      <c r="A198" s="63"/>
      <c r="B198" s="63"/>
      <c r="C198" s="63"/>
      <c r="D198" s="63"/>
      <c r="E198" s="63"/>
      <c r="F198" s="63"/>
      <c r="G198" s="63"/>
      <c r="H198" s="63"/>
      <c r="I198" s="66"/>
      <c r="J198" s="63"/>
      <c r="K198" s="63"/>
      <c r="L198" s="66"/>
      <c r="M198" s="63"/>
      <c r="N198" s="63"/>
    </row>
    <row r="199" spans="1:14" x14ac:dyDescent="0.25">
      <c r="A199" s="63"/>
      <c r="B199" s="63"/>
      <c r="C199" s="63"/>
      <c r="D199" s="63"/>
      <c r="E199" s="63"/>
      <c r="F199" s="63"/>
      <c r="G199" s="63"/>
      <c r="H199" s="63"/>
      <c r="I199" s="66"/>
      <c r="J199" s="63"/>
      <c r="K199" s="63"/>
      <c r="L199" s="66"/>
      <c r="M199" s="63"/>
      <c r="N199" s="63"/>
    </row>
    <row r="200" spans="1:14" x14ac:dyDescent="0.25">
      <c r="A200" s="63"/>
      <c r="B200" s="63"/>
      <c r="C200" s="63"/>
      <c r="D200" s="63"/>
      <c r="E200" s="63"/>
      <c r="F200" s="63"/>
      <c r="G200" s="63"/>
      <c r="H200" s="63"/>
      <c r="I200" s="66"/>
      <c r="J200" s="63"/>
      <c r="K200" s="63"/>
      <c r="L200" s="66"/>
      <c r="M200" s="63"/>
      <c r="N200" s="63"/>
    </row>
    <row r="201" spans="1:14" x14ac:dyDescent="0.25">
      <c r="A201" s="63"/>
      <c r="B201" s="63"/>
      <c r="C201" s="63"/>
      <c r="D201" s="63"/>
      <c r="E201" s="63"/>
      <c r="F201" s="63"/>
      <c r="G201" s="63"/>
      <c r="H201" s="63"/>
      <c r="I201" s="66"/>
      <c r="J201" s="63"/>
      <c r="K201" s="63"/>
      <c r="L201" s="66"/>
      <c r="M201" s="63"/>
      <c r="N201" s="63"/>
    </row>
    <row r="202" spans="1:14" x14ac:dyDescent="0.25">
      <c r="A202" s="63"/>
      <c r="B202" s="63"/>
      <c r="C202" s="63"/>
      <c r="D202" s="63"/>
      <c r="E202" s="63"/>
      <c r="F202" s="63"/>
      <c r="G202" s="63"/>
      <c r="H202" s="63"/>
      <c r="I202" s="66"/>
      <c r="J202" s="63"/>
      <c r="K202" s="63"/>
      <c r="L202" s="66"/>
      <c r="M202" s="63"/>
      <c r="N202" s="63"/>
    </row>
    <row r="203" spans="1:14" x14ac:dyDescent="0.25">
      <c r="A203" s="63"/>
      <c r="B203" s="63"/>
      <c r="C203" s="63"/>
      <c r="D203" s="63"/>
      <c r="E203" s="63"/>
      <c r="F203" s="63"/>
      <c r="G203" s="63"/>
      <c r="H203" s="63"/>
      <c r="I203" s="66"/>
      <c r="J203" s="63"/>
      <c r="K203" s="63"/>
      <c r="L203" s="66"/>
      <c r="M203" s="63"/>
      <c r="N203" s="63"/>
    </row>
    <row r="204" spans="1:14" x14ac:dyDescent="0.25">
      <c r="A204" s="63"/>
      <c r="B204" s="63"/>
      <c r="C204" s="63"/>
      <c r="D204" s="63"/>
      <c r="E204" s="63"/>
      <c r="F204" s="63"/>
      <c r="G204" s="63"/>
      <c r="H204" s="63"/>
      <c r="I204" s="66"/>
      <c r="J204" s="63"/>
      <c r="K204" s="63"/>
      <c r="L204" s="66"/>
      <c r="M204" s="63"/>
      <c r="N204" s="63"/>
    </row>
    <row r="205" spans="1:14" x14ac:dyDescent="0.25">
      <c r="A205" s="63"/>
      <c r="B205" s="63"/>
      <c r="C205" s="63"/>
      <c r="D205" s="63"/>
      <c r="E205" s="63"/>
      <c r="F205" s="63"/>
      <c r="G205" s="63"/>
      <c r="H205" s="63"/>
      <c r="I205" s="66"/>
      <c r="J205" s="63"/>
      <c r="K205" s="63"/>
      <c r="L205" s="66"/>
      <c r="M205" s="63"/>
      <c r="N205" s="63"/>
    </row>
    <row r="206" spans="1:14" x14ac:dyDescent="0.25">
      <c r="A206" s="63"/>
      <c r="B206" s="63"/>
      <c r="C206" s="63"/>
      <c r="D206" s="63"/>
      <c r="E206" s="63"/>
      <c r="F206" s="63"/>
      <c r="G206" s="63"/>
      <c r="H206" s="63"/>
      <c r="I206" s="66"/>
      <c r="J206" s="63"/>
      <c r="K206" s="63"/>
      <c r="L206" s="66"/>
      <c r="M206" s="63"/>
      <c r="N206" s="63"/>
    </row>
    <row r="207" spans="1:14" x14ac:dyDescent="0.25">
      <c r="A207" s="63"/>
      <c r="B207" s="63"/>
      <c r="C207" s="63"/>
      <c r="D207" s="63"/>
      <c r="E207" s="63"/>
      <c r="F207" s="63"/>
      <c r="G207" s="63"/>
      <c r="H207" s="63"/>
      <c r="I207" s="66"/>
      <c r="J207" s="63"/>
      <c r="K207" s="63"/>
      <c r="L207" s="66"/>
      <c r="M207" s="63"/>
      <c r="N207" s="63"/>
    </row>
    <row r="208" spans="1:14" x14ac:dyDescent="0.25">
      <c r="A208" s="63"/>
      <c r="B208" s="63"/>
      <c r="C208" s="63"/>
      <c r="D208" s="63"/>
      <c r="E208" s="63"/>
      <c r="F208" s="63"/>
      <c r="G208" s="63"/>
      <c r="H208" s="63"/>
      <c r="I208" s="66"/>
      <c r="J208" s="63"/>
      <c r="K208" s="63"/>
      <c r="L208" s="66"/>
      <c r="M208" s="63"/>
      <c r="N208" s="63"/>
    </row>
    <row r="209" spans="1:14" x14ac:dyDescent="0.25">
      <c r="A209" s="63"/>
      <c r="B209" s="63"/>
      <c r="C209" s="63"/>
      <c r="D209" s="63"/>
      <c r="E209" s="63"/>
      <c r="F209" s="63"/>
      <c r="G209" s="63"/>
      <c r="H209" s="63"/>
      <c r="I209" s="66"/>
      <c r="J209" s="63"/>
      <c r="K209" s="63"/>
      <c r="L209" s="66"/>
      <c r="M209" s="63"/>
      <c r="N209" s="63"/>
    </row>
    <row r="210" spans="1:14" x14ac:dyDescent="0.25">
      <c r="A210" s="63"/>
      <c r="B210" s="63"/>
      <c r="C210" s="63"/>
      <c r="D210" s="63"/>
      <c r="E210" s="63"/>
      <c r="F210" s="63"/>
      <c r="G210" s="63"/>
      <c r="H210" s="63"/>
      <c r="I210" s="66"/>
      <c r="J210" s="63"/>
      <c r="K210" s="63"/>
      <c r="L210" s="66"/>
      <c r="M210" s="63"/>
      <c r="N210" s="63"/>
    </row>
    <row r="211" spans="1:14" x14ac:dyDescent="0.25">
      <c r="A211" s="63"/>
      <c r="B211" s="63"/>
      <c r="C211" s="63"/>
      <c r="D211" s="63"/>
      <c r="E211" s="63"/>
      <c r="F211" s="63"/>
      <c r="G211" s="63"/>
      <c r="H211" s="63"/>
      <c r="I211" s="66"/>
      <c r="J211" s="63"/>
      <c r="K211" s="63"/>
      <c r="L211" s="66"/>
      <c r="M211" s="63"/>
      <c r="N211" s="63"/>
    </row>
    <row r="212" spans="1:14" x14ac:dyDescent="0.25">
      <c r="A212" s="63"/>
      <c r="B212" s="63"/>
      <c r="C212" s="63"/>
      <c r="D212" s="63"/>
      <c r="E212" s="63"/>
      <c r="F212" s="63"/>
      <c r="G212" s="63"/>
      <c r="H212" s="63"/>
      <c r="I212" s="66"/>
      <c r="J212" s="63"/>
      <c r="K212" s="63"/>
      <c r="L212" s="66"/>
      <c r="M212" s="63"/>
      <c r="N212" s="63"/>
    </row>
    <row r="213" spans="1:14" x14ac:dyDescent="0.25">
      <c r="A213" s="63"/>
      <c r="B213" s="63"/>
      <c r="C213" s="63"/>
      <c r="D213" s="63"/>
      <c r="E213" s="63"/>
      <c r="F213" s="63"/>
      <c r="G213" s="63"/>
      <c r="H213" s="63"/>
      <c r="I213" s="66"/>
      <c r="J213" s="63"/>
      <c r="K213" s="63"/>
      <c r="L213" s="66"/>
      <c r="M213" s="63"/>
      <c r="N213" s="63"/>
    </row>
    <row r="214" spans="1:14" x14ac:dyDescent="0.25">
      <c r="A214" s="63"/>
      <c r="B214" s="63"/>
      <c r="C214" s="63"/>
      <c r="D214" s="63"/>
      <c r="E214" s="63"/>
      <c r="F214" s="63"/>
      <c r="G214" s="63"/>
      <c r="H214" s="63"/>
      <c r="I214" s="66"/>
      <c r="J214" s="63"/>
      <c r="K214" s="63"/>
      <c r="L214" s="66"/>
      <c r="M214" s="63"/>
      <c r="N214" s="63"/>
    </row>
    <row r="215" spans="1:14" x14ac:dyDescent="0.25">
      <c r="A215" s="63"/>
      <c r="B215" s="63"/>
      <c r="C215" s="63"/>
      <c r="D215" s="63"/>
      <c r="E215" s="63"/>
      <c r="F215" s="63"/>
      <c r="G215" s="63"/>
      <c r="H215" s="63"/>
      <c r="I215" s="66"/>
      <c r="J215" s="63"/>
      <c r="K215" s="63"/>
      <c r="L215" s="66"/>
      <c r="M215" s="63"/>
      <c r="N215" s="63"/>
    </row>
    <row r="216" spans="1:14" x14ac:dyDescent="0.25">
      <c r="A216" s="63"/>
      <c r="B216" s="63"/>
      <c r="C216" s="63"/>
      <c r="D216" s="63"/>
      <c r="E216" s="63"/>
      <c r="F216" s="63"/>
      <c r="G216" s="63"/>
      <c r="H216" s="63"/>
      <c r="I216" s="66"/>
      <c r="J216" s="63"/>
      <c r="K216" s="63"/>
      <c r="L216" s="66"/>
      <c r="M216" s="63"/>
      <c r="N216" s="63"/>
    </row>
    <row r="217" spans="1:14" x14ac:dyDescent="0.25">
      <c r="A217" s="63"/>
      <c r="B217" s="63"/>
      <c r="C217" s="63"/>
      <c r="D217" s="63"/>
      <c r="E217" s="63"/>
      <c r="F217" s="63"/>
      <c r="G217" s="63"/>
      <c r="H217" s="63"/>
      <c r="I217" s="66"/>
      <c r="J217" s="63"/>
      <c r="K217" s="63"/>
      <c r="L217" s="66"/>
      <c r="M217" s="63"/>
      <c r="N217" s="63"/>
    </row>
    <row r="218" spans="1:14" x14ac:dyDescent="0.25">
      <c r="A218" s="63"/>
      <c r="B218" s="63"/>
      <c r="C218" s="63"/>
      <c r="D218" s="63"/>
      <c r="E218" s="63"/>
      <c r="F218" s="63"/>
      <c r="G218" s="63"/>
      <c r="H218" s="63"/>
      <c r="I218" s="66"/>
      <c r="J218" s="63"/>
      <c r="K218" s="63"/>
      <c r="L218" s="66"/>
      <c r="M218" s="63"/>
      <c r="N218" s="63"/>
    </row>
    <row r="219" spans="1:14" x14ac:dyDescent="0.25">
      <c r="A219" s="63"/>
      <c r="B219" s="63"/>
      <c r="C219" s="63"/>
      <c r="D219" s="63"/>
      <c r="E219" s="63"/>
      <c r="F219" s="63"/>
      <c r="G219" s="63"/>
      <c r="H219" s="63"/>
      <c r="I219" s="66"/>
      <c r="J219" s="63"/>
      <c r="K219" s="63"/>
      <c r="L219" s="66"/>
      <c r="M219" s="63"/>
      <c r="N219" s="63"/>
    </row>
    <row r="220" spans="1:14" x14ac:dyDescent="0.25">
      <c r="A220" s="63"/>
      <c r="B220" s="63"/>
      <c r="C220" s="63"/>
      <c r="D220" s="63"/>
      <c r="E220" s="63"/>
      <c r="F220" s="63"/>
      <c r="G220" s="63"/>
      <c r="H220" s="63"/>
      <c r="I220" s="66"/>
      <c r="J220" s="63"/>
      <c r="K220" s="63"/>
      <c r="L220" s="66"/>
      <c r="M220" s="63"/>
      <c r="N220" s="63"/>
    </row>
    <row r="221" spans="1:14" x14ac:dyDescent="0.25">
      <c r="A221" s="63"/>
      <c r="B221" s="63"/>
      <c r="C221" s="63"/>
      <c r="D221" s="63"/>
      <c r="E221" s="63"/>
      <c r="F221" s="63"/>
      <c r="G221" s="63"/>
      <c r="H221" s="63"/>
      <c r="I221" s="66"/>
      <c r="J221" s="63"/>
      <c r="K221" s="63"/>
      <c r="L221" s="66"/>
      <c r="M221" s="63"/>
      <c r="N221" s="63"/>
    </row>
    <row r="222" spans="1:14" x14ac:dyDescent="0.25">
      <c r="A222" s="63"/>
      <c r="B222" s="63"/>
      <c r="C222" s="63"/>
      <c r="D222" s="63"/>
      <c r="E222" s="63"/>
      <c r="F222" s="63"/>
      <c r="G222" s="63"/>
      <c r="H222" s="63"/>
      <c r="I222" s="66"/>
      <c r="J222" s="63"/>
      <c r="K222" s="63"/>
      <c r="L222" s="66"/>
      <c r="M222" s="63"/>
      <c r="N222" s="63"/>
    </row>
    <row r="223" spans="1:14" x14ac:dyDescent="0.25">
      <c r="A223" s="63"/>
      <c r="B223" s="63"/>
      <c r="C223" s="63"/>
      <c r="D223" s="63"/>
      <c r="E223" s="63"/>
      <c r="F223" s="63"/>
      <c r="G223" s="63"/>
      <c r="H223" s="63"/>
      <c r="I223" s="66"/>
      <c r="J223" s="63"/>
      <c r="K223" s="63"/>
      <c r="L223" s="66"/>
      <c r="M223" s="63"/>
      <c r="N223" s="63"/>
    </row>
    <row r="224" spans="1:14" x14ac:dyDescent="0.25">
      <c r="A224" s="63"/>
      <c r="B224" s="63"/>
      <c r="C224" s="63"/>
      <c r="D224" s="63"/>
      <c r="E224" s="63"/>
      <c r="F224" s="63"/>
      <c r="G224" s="63"/>
      <c r="H224" s="63"/>
      <c r="I224" s="66"/>
      <c r="J224" s="63"/>
      <c r="K224" s="63"/>
      <c r="L224" s="66"/>
      <c r="M224" s="63"/>
      <c r="N224" s="63"/>
    </row>
    <row r="225" spans="1:14" x14ac:dyDescent="0.25">
      <c r="A225" s="63"/>
      <c r="B225" s="63"/>
      <c r="C225" s="63"/>
      <c r="D225" s="63"/>
      <c r="E225" s="63"/>
      <c r="F225" s="63"/>
      <c r="G225" s="63"/>
      <c r="H225" s="63"/>
      <c r="I225" s="66"/>
      <c r="J225" s="63"/>
      <c r="K225" s="63"/>
      <c r="L225" s="66"/>
      <c r="M225" s="63"/>
      <c r="N225" s="63"/>
    </row>
    <row r="226" spans="1:14" x14ac:dyDescent="0.25">
      <c r="A226" s="63"/>
      <c r="B226" s="63"/>
      <c r="C226" s="63"/>
      <c r="D226" s="63"/>
      <c r="E226" s="63"/>
      <c r="F226" s="63"/>
      <c r="G226" s="63"/>
      <c r="H226" s="63"/>
      <c r="I226" s="66"/>
      <c r="J226" s="63"/>
      <c r="K226" s="63"/>
      <c r="L226" s="66"/>
      <c r="M226" s="63"/>
      <c r="N226" s="63"/>
    </row>
    <row r="227" spans="1:14" x14ac:dyDescent="0.25">
      <c r="A227" s="63"/>
      <c r="B227" s="63"/>
      <c r="C227" s="63"/>
      <c r="D227" s="63"/>
      <c r="E227" s="63"/>
      <c r="F227" s="63"/>
      <c r="G227" s="63"/>
      <c r="H227" s="63"/>
      <c r="I227" s="66"/>
      <c r="J227" s="63"/>
      <c r="K227" s="63"/>
      <c r="L227" s="66"/>
      <c r="M227" s="63"/>
      <c r="N227" s="63"/>
    </row>
    <row r="228" spans="1:14" x14ac:dyDescent="0.25">
      <c r="A228" s="63"/>
      <c r="B228" s="63"/>
      <c r="C228" s="63"/>
      <c r="D228" s="63"/>
      <c r="E228" s="63"/>
      <c r="F228" s="63"/>
      <c r="G228" s="63"/>
      <c r="H228" s="63"/>
      <c r="I228" s="66"/>
      <c r="J228" s="63"/>
      <c r="K228" s="63"/>
      <c r="L228" s="66"/>
      <c r="M228" s="63"/>
      <c r="N228" s="63"/>
    </row>
    <row r="229" spans="1:14" x14ac:dyDescent="0.25">
      <c r="A229" s="63"/>
      <c r="B229" s="63"/>
      <c r="C229" s="63"/>
      <c r="D229" s="63"/>
      <c r="E229" s="63"/>
      <c r="F229" s="63"/>
      <c r="G229" s="63"/>
      <c r="H229" s="63"/>
      <c r="I229" s="66"/>
      <c r="J229" s="63"/>
      <c r="K229" s="63"/>
      <c r="L229" s="66"/>
      <c r="M229" s="63"/>
      <c r="N229" s="63"/>
    </row>
    <row r="230" spans="1:14" x14ac:dyDescent="0.25">
      <c r="A230" s="63"/>
      <c r="B230" s="63"/>
      <c r="C230" s="63"/>
      <c r="D230" s="63"/>
      <c r="E230" s="63"/>
      <c r="F230" s="63"/>
      <c r="G230" s="63"/>
      <c r="H230" s="63"/>
      <c r="I230" s="66"/>
      <c r="J230" s="63"/>
      <c r="K230" s="63"/>
      <c r="L230" s="66"/>
      <c r="M230" s="63"/>
      <c r="N230" s="63"/>
    </row>
    <row r="231" spans="1:14" x14ac:dyDescent="0.25">
      <c r="A231" s="63"/>
      <c r="B231" s="63"/>
      <c r="C231" s="63"/>
      <c r="D231" s="63"/>
      <c r="E231" s="63"/>
      <c r="F231" s="63"/>
      <c r="G231" s="63"/>
      <c r="H231" s="63"/>
      <c r="I231" s="66"/>
      <c r="J231" s="63"/>
      <c r="K231" s="63"/>
      <c r="L231" s="66"/>
      <c r="M231" s="63"/>
      <c r="N231" s="63"/>
    </row>
    <row r="232" spans="1:14" x14ac:dyDescent="0.25">
      <c r="A232" s="63"/>
      <c r="B232" s="63"/>
      <c r="C232" s="63"/>
      <c r="D232" s="63"/>
      <c r="E232" s="63"/>
      <c r="F232" s="63"/>
      <c r="G232" s="63"/>
      <c r="H232" s="63"/>
      <c r="I232" s="66"/>
      <c r="J232" s="63"/>
      <c r="K232" s="63"/>
      <c r="L232" s="66"/>
      <c r="M232" s="63"/>
      <c r="N232" s="63"/>
    </row>
    <row r="233" spans="1:14" x14ac:dyDescent="0.25">
      <c r="A233" s="63"/>
      <c r="B233" s="63"/>
      <c r="C233" s="63"/>
      <c r="D233" s="63"/>
      <c r="E233" s="63"/>
      <c r="F233" s="63"/>
      <c r="G233" s="63"/>
      <c r="H233" s="63"/>
      <c r="I233" s="66"/>
      <c r="J233" s="63"/>
      <c r="K233" s="63"/>
      <c r="L233" s="66"/>
      <c r="M233" s="63"/>
      <c r="N233" s="63"/>
    </row>
    <row r="234" spans="1:14" x14ac:dyDescent="0.25">
      <c r="A234" s="63"/>
      <c r="B234" s="63"/>
      <c r="C234" s="63"/>
      <c r="D234" s="63"/>
      <c r="E234" s="63"/>
      <c r="F234" s="63"/>
      <c r="G234" s="63"/>
      <c r="H234" s="63"/>
      <c r="I234" s="66"/>
      <c r="J234" s="63"/>
      <c r="K234" s="63"/>
      <c r="L234" s="66"/>
      <c r="M234" s="63"/>
      <c r="N234" s="63"/>
    </row>
    <row r="235" spans="1:14" x14ac:dyDescent="0.25">
      <c r="A235" s="63"/>
      <c r="B235" s="63"/>
      <c r="C235" s="63"/>
      <c r="D235" s="63"/>
      <c r="E235" s="63"/>
      <c r="F235" s="63"/>
      <c r="G235" s="63"/>
      <c r="H235" s="63"/>
      <c r="I235" s="66"/>
      <c r="J235" s="63"/>
      <c r="K235" s="63"/>
      <c r="L235" s="66"/>
      <c r="M235" s="63"/>
      <c r="N235" s="63"/>
    </row>
    <row r="236" spans="1:14" x14ac:dyDescent="0.25">
      <c r="A236" s="63"/>
      <c r="B236" s="63"/>
      <c r="C236" s="63"/>
      <c r="D236" s="63"/>
      <c r="E236" s="63"/>
      <c r="F236" s="63"/>
      <c r="G236" s="63"/>
      <c r="H236" s="63"/>
      <c r="I236" s="66"/>
      <c r="J236" s="63"/>
      <c r="K236" s="63"/>
      <c r="L236" s="66"/>
      <c r="M236" s="63"/>
      <c r="N236" s="63"/>
    </row>
    <row r="237" spans="1:14" x14ac:dyDescent="0.25">
      <c r="A237" s="63"/>
      <c r="B237" s="63"/>
      <c r="C237" s="63"/>
      <c r="D237" s="63"/>
      <c r="E237" s="63"/>
      <c r="F237" s="63"/>
      <c r="G237" s="63"/>
      <c r="H237" s="63"/>
      <c r="I237" s="66"/>
      <c r="J237" s="63"/>
      <c r="K237" s="63"/>
      <c r="L237" s="66"/>
      <c r="M237" s="63"/>
      <c r="N237" s="63"/>
    </row>
    <row r="238" spans="1:14" x14ac:dyDescent="0.25">
      <c r="A238" s="63"/>
      <c r="B238" s="63"/>
      <c r="C238" s="63"/>
      <c r="D238" s="63"/>
      <c r="E238" s="63"/>
      <c r="F238" s="63"/>
      <c r="G238" s="63"/>
      <c r="H238" s="63"/>
      <c r="I238" s="66"/>
      <c r="J238" s="63"/>
      <c r="K238" s="63"/>
      <c r="L238" s="66"/>
      <c r="M238" s="63"/>
      <c r="N238" s="63"/>
    </row>
    <row r="239" spans="1:14" x14ac:dyDescent="0.25">
      <c r="A239" s="63"/>
      <c r="B239" s="63"/>
      <c r="C239" s="63"/>
      <c r="D239" s="63"/>
      <c r="E239" s="63"/>
      <c r="F239" s="63"/>
      <c r="G239" s="63"/>
      <c r="H239" s="63"/>
      <c r="I239" s="66"/>
      <c r="J239" s="63"/>
      <c r="K239" s="63"/>
      <c r="L239" s="66"/>
      <c r="M239" s="63"/>
      <c r="N239" s="63"/>
    </row>
    <row r="240" spans="1:14" x14ac:dyDescent="0.25">
      <c r="A240" s="63"/>
      <c r="B240" s="63"/>
      <c r="C240" s="63"/>
      <c r="D240" s="63"/>
      <c r="E240" s="63"/>
      <c r="F240" s="63"/>
      <c r="G240" s="63"/>
      <c r="H240" s="63"/>
      <c r="I240" s="66"/>
      <c r="J240" s="63"/>
      <c r="K240" s="63"/>
      <c r="L240" s="66"/>
      <c r="M240" s="63"/>
      <c r="N240" s="63"/>
    </row>
    <row r="241" spans="1:14" x14ac:dyDescent="0.25">
      <c r="A241" s="63"/>
      <c r="B241" s="63"/>
      <c r="C241" s="63"/>
      <c r="D241" s="63"/>
      <c r="E241" s="63"/>
      <c r="F241" s="63"/>
      <c r="G241" s="63"/>
      <c r="H241" s="63"/>
      <c r="I241" s="66"/>
      <c r="J241" s="63"/>
      <c r="K241" s="63"/>
      <c r="L241" s="66"/>
      <c r="M241" s="63"/>
      <c r="N241" s="63"/>
    </row>
    <row r="242" spans="1:14" x14ac:dyDescent="0.25">
      <c r="A242" s="63"/>
      <c r="B242" s="63"/>
      <c r="C242" s="63"/>
      <c r="D242" s="63"/>
      <c r="E242" s="63"/>
      <c r="F242" s="63"/>
      <c r="G242" s="63"/>
      <c r="H242" s="63"/>
      <c r="I242" s="66"/>
      <c r="J242" s="63"/>
      <c r="K242" s="63"/>
      <c r="L242" s="66"/>
      <c r="M242" s="63"/>
      <c r="N242" s="63"/>
    </row>
  </sheetData>
  <conditionalFormatting sqref="K8:K158 N8:N158">
    <cfRule type="cellIs" dxfId="1" priority="1" operator="lessThan">
      <formula>1</formula>
    </cfRule>
  </conditionalFormatting>
  <printOptions horizontalCentered="1"/>
  <pageMargins left="0.2" right="0.2" top="0.75" bottom="0" header="0.3" footer="0.3"/>
  <pageSetup paperSize="5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Bobbitt</dc:creator>
  <cp:lastModifiedBy>Mary Bobbitt</cp:lastModifiedBy>
  <cp:lastPrinted>2015-04-17T13:36:30Z</cp:lastPrinted>
  <dcterms:created xsi:type="dcterms:W3CDTF">2015-04-17T13:33:10Z</dcterms:created>
  <dcterms:modified xsi:type="dcterms:W3CDTF">2015-04-17T13:37:02Z</dcterms:modified>
</cp:coreProperties>
</file>