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075" activeTab="2"/>
  </bookViews>
  <sheets>
    <sheet name="first draft" sheetId="1" r:id="rId1"/>
    <sheet name="Consold MOE" sheetId="2" r:id="rId2"/>
    <sheet name="MOE with Per pupil" sheetId="3" r:id="rId3"/>
  </sheets>
  <definedNames>
    <definedName name="_xlnm.Print_Titles" localSheetId="1">'Consold MOE'!$2:$7</definedName>
    <definedName name="_xlnm.Print_Titles" localSheetId="0">'first draft'!$4:$7</definedName>
    <definedName name="_xlnm.Print_Titles" localSheetId="2">'MOE with Per pupil'!$2:$7</definedName>
  </definedNames>
  <calcPr calcId="145621"/>
</workbook>
</file>

<file path=xl/calcChain.xml><?xml version="1.0" encoding="utf-8"?>
<calcChain xmlns="http://schemas.openxmlformats.org/spreadsheetml/2006/main">
  <c r="E152" i="3" l="1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C128" i="3"/>
  <c r="F127" i="3"/>
  <c r="E127" i="3"/>
  <c r="F126" i="3"/>
  <c r="E126" i="3"/>
  <c r="F125" i="3"/>
  <c r="E125" i="3"/>
  <c r="F124" i="3"/>
  <c r="E124" i="3"/>
  <c r="F123" i="3"/>
  <c r="E123" i="3"/>
  <c r="E122" i="3"/>
  <c r="F122" i="3" s="1"/>
  <c r="F121" i="3"/>
  <c r="E121" i="3"/>
  <c r="E120" i="3"/>
  <c r="F120" i="3" s="1"/>
  <c r="F119" i="3"/>
  <c r="E119" i="3"/>
  <c r="E118" i="3"/>
  <c r="F118" i="3" s="1"/>
  <c r="F117" i="3"/>
  <c r="E117" i="3"/>
  <c r="E116" i="3"/>
  <c r="F116" i="3" s="1"/>
  <c r="F115" i="3"/>
  <c r="E115" i="3"/>
  <c r="E114" i="3"/>
  <c r="F114" i="3" s="1"/>
  <c r="F113" i="3"/>
  <c r="E113" i="3"/>
  <c r="E112" i="3"/>
  <c r="F112" i="3" s="1"/>
  <c r="F111" i="3"/>
  <c r="E111" i="3"/>
  <c r="E110" i="3"/>
  <c r="F110" i="3" s="1"/>
  <c r="F109" i="3"/>
  <c r="E109" i="3"/>
  <c r="E108" i="3"/>
  <c r="F108" i="3" s="1"/>
  <c r="F107" i="3"/>
  <c r="E107" i="3"/>
  <c r="E106" i="3"/>
  <c r="F106" i="3" s="1"/>
  <c r="F105" i="3"/>
  <c r="E105" i="3"/>
  <c r="E104" i="3"/>
  <c r="F104" i="3" s="1"/>
  <c r="D103" i="3"/>
  <c r="E103" i="3" s="1"/>
  <c r="F103" i="3" s="1"/>
  <c r="C103" i="3"/>
  <c r="F102" i="3"/>
  <c r="E102" i="3"/>
  <c r="E101" i="3"/>
  <c r="F101" i="3" s="1"/>
  <c r="F100" i="3"/>
  <c r="E100" i="3"/>
  <c r="E99" i="3"/>
  <c r="F99" i="3" s="1"/>
  <c r="F98" i="3"/>
  <c r="E98" i="3"/>
  <c r="E97" i="3"/>
  <c r="F97" i="3" s="1"/>
  <c r="F96" i="3"/>
  <c r="E96" i="3"/>
  <c r="E95" i="3"/>
  <c r="F95" i="3" s="1"/>
  <c r="F94" i="3"/>
  <c r="E94" i="3"/>
  <c r="E93" i="3"/>
  <c r="F93" i="3" s="1"/>
  <c r="F92" i="3"/>
  <c r="E92" i="3"/>
  <c r="E91" i="3"/>
  <c r="F91" i="3" s="1"/>
  <c r="F90" i="3"/>
  <c r="E90" i="3"/>
  <c r="E89" i="3"/>
  <c r="F89" i="3" s="1"/>
  <c r="F88" i="3"/>
  <c r="E88" i="3"/>
  <c r="E87" i="3"/>
  <c r="F87" i="3" s="1"/>
  <c r="F86" i="3"/>
  <c r="E86" i="3"/>
  <c r="E85" i="3"/>
  <c r="F85" i="3" s="1"/>
  <c r="F84" i="3"/>
  <c r="E84" i="3"/>
  <c r="E83" i="3"/>
  <c r="F83" i="3" s="1"/>
  <c r="F82" i="3"/>
  <c r="E82" i="3"/>
  <c r="E81" i="3"/>
  <c r="F81" i="3" s="1"/>
  <c r="F80" i="3"/>
  <c r="E80" i="3"/>
  <c r="E79" i="3"/>
  <c r="F79" i="3" s="1"/>
  <c r="F78" i="3"/>
  <c r="E78" i="3"/>
  <c r="E77" i="3"/>
  <c r="F77" i="3" s="1"/>
  <c r="F76" i="3"/>
  <c r="E76" i="3"/>
  <c r="E75" i="3"/>
  <c r="F75" i="3" s="1"/>
  <c r="F74" i="3"/>
  <c r="E74" i="3"/>
  <c r="E73" i="3"/>
  <c r="F73" i="3" s="1"/>
  <c r="F72" i="3"/>
  <c r="E72" i="3"/>
  <c r="E71" i="3"/>
  <c r="F71" i="3" s="1"/>
  <c r="F70" i="3"/>
  <c r="E70" i="3"/>
  <c r="E69" i="3"/>
  <c r="F69" i="3" s="1"/>
  <c r="F68" i="3"/>
  <c r="E68" i="3"/>
  <c r="E67" i="3"/>
  <c r="F67" i="3" s="1"/>
  <c r="F66" i="3"/>
  <c r="E66" i="3"/>
  <c r="E65" i="3"/>
  <c r="F65" i="3" s="1"/>
  <c r="F64" i="3"/>
  <c r="E64" i="3"/>
  <c r="E63" i="3"/>
  <c r="F63" i="3" s="1"/>
  <c r="F62" i="3"/>
  <c r="E62" i="3"/>
  <c r="E61" i="3"/>
  <c r="F61" i="3" s="1"/>
  <c r="F60" i="3"/>
  <c r="E60" i="3"/>
  <c r="E59" i="3"/>
  <c r="F59" i="3" s="1"/>
  <c r="F58" i="3"/>
  <c r="E58" i="3"/>
  <c r="E57" i="3"/>
  <c r="F57" i="3" s="1"/>
  <c r="F56" i="3"/>
  <c r="E56" i="3"/>
  <c r="E55" i="3"/>
  <c r="F55" i="3" s="1"/>
  <c r="F54" i="3"/>
  <c r="E54" i="3"/>
  <c r="E53" i="3"/>
  <c r="F53" i="3" s="1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D28" i="3"/>
  <c r="E28" i="3" s="1"/>
  <c r="C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C17" i="3"/>
  <c r="E17" i="3" s="1"/>
  <c r="F16" i="3"/>
  <c r="E16" i="3"/>
  <c r="C16" i="3"/>
  <c r="C154" i="3" s="1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D154" i="3" l="1"/>
  <c r="E154" i="3" s="1"/>
  <c r="F154" i="3" s="1"/>
  <c r="C128" i="2"/>
  <c r="D103" i="2"/>
  <c r="E103" i="2" s="1"/>
  <c r="F103" i="2" s="1"/>
  <c r="C103" i="2"/>
  <c r="D28" i="2"/>
  <c r="C28" i="2"/>
  <c r="C17" i="2"/>
  <c r="C154" i="2" s="1"/>
  <c r="C16" i="2"/>
  <c r="D154" i="2"/>
  <c r="E152" i="2"/>
  <c r="F152" i="2" s="1"/>
  <c r="E151" i="2"/>
  <c r="F151" i="2" s="1"/>
  <c r="E150" i="2"/>
  <c r="F150" i="2" s="1"/>
  <c r="F149" i="2"/>
  <c r="E149" i="2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17" i="2" l="1"/>
  <c r="E154" i="2"/>
  <c r="F154" i="2" s="1"/>
  <c r="D160" i="1"/>
  <c r="C160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F112" i="1"/>
  <c r="E112" i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F100" i="1"/>
  <c r="E100" i="1"/>
  <c r="E99" i="1"/>
  <c r="F99" i="1" s="1"/>
  <c r="E98" i="1"/>
  <c r="F98" i="1" s="1"/>
  <c r="E97" i="1"/>
  <c r="F97" i="1" s="1"/>
  <c r="F96" i="1"/>
  <c r="E96" i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/>
  <c r="E64" i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E160" i="1" l="1"/>
  <c r="F160" i="1" s="1"/>
</calcChain>
</file>

<file path=xl/sharedStrings.xml><?xml version="1.0" encoding="utf-8"?>
<sst xmlns="http://schemas.openxmlformats.org/spreadsheetml/2006/main" count="941" uniqueCount="328">
  <si>
    <t>2013-2014</t>
  </si>
  <si>
    <t>Increase</t>
  </si>
  <si>
    <t>Maintenance</t>
  </si>
  <si>
    <t>(Decrease)</t>
  </si>
  <si>
    <t>Percent</t>
  </si>
  <si>
    <t>Dist</t>
  </si>
  <si>
    <t>of Effort</t>
  </si>
  <si>
    <t>Over</t>
  </si>
  <si>
    <t>No.</t>
  </si>
  <si>
    <t>District Name</t>
  </si>
  <si>
    <t>TOTAL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</si>
  <si>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</si>
  <si>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</si>
  <si>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</si>
  <si>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</si>
  <si>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</si>
  <si>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</si>
  <si>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</si>
  <si>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</si>
  <si>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</si>
  <si>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</si>
  <si>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</si>
  <si>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</si>
  <si>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</si>
  <si>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</si>
  <si>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</si>
  <si>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</si>
  <si>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</si>
  <si>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</si>
  <si>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</si>
  <si>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</si>
  <si>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</si>
  <si>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</si>
  <si>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</si>
  <si>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</si>
  <si>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</si>
  <si>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</si>
  <si>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</si>
  <si>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</si>
  <si>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</si>
  <si>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</si>
  <si>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</si>
  <si>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</si>
  <si>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</si>
  <si>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</si>
  <si>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</si>
  <si>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</si>
  <si>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</si>
  <si>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</si>
  <si>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</si>
  <si>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</si>
  <si>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</si>
  <si>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</si>
  <si>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</si>
  <si>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</si>
  <si>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</si>
  <si>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</si>
  <si>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</si>
  <si>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</si>
  <si>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</si>
  <si>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</si>
  <si>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</si>
  <si>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</si>
  <si>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</si>
  <si>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</si>
  <si>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</si>
  <si>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</si>
  <si>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</si>
  <si>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</si>
  <si>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</si>
  <si>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</si>
  <si>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</si>
  <si>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</si>
  <si>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</si>
  <si>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</si>
  <si>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</si>
  <si>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</si>
  <si>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</si>
  <si>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</si>
  <si>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</si>
  <si>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</si>
  <si>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</si>
  <si>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</si>
  <si>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</si>
  <si>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</si>
  <si>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</si>
  <si>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</si>
  <si>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</si>
  <si>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</si>
  <si>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</si>
  <si>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</si>
  <si>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</si>
  <si>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</si>
  <si>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</si>
  <si>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</si>
  <si>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</si>
  <si>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</si>
  <si>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</si>
  <si>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</si>
  <si>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</si>
  <si>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</si>
  <si>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</si>
  <si>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</si>
  <si>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</si>
  <si>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</si>
  <si>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</si>
  <si>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</si>
  <si>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</si>
  <si>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</si>
  <si>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</si>
  <si>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</si>
  <si>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</si>
  <si>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</si>
  <si>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</si>
  <si>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</si>
  <si>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</si>
  <si>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</si>
  <si>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</si>
  <si>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</si>
  <si>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</si>
  <si>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</si>
  <si>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</si>
  <si>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</si>
  <si>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</si>
  <si>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</si>
  <si>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</si>
  <si>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</si>
  <si>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</si>
  <si>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</si>
  <si>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</si>
  <si>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</si>
  <si>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</si>
  <si>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</si>
  <si>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</si>
  <si>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</si>
  <si>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</si>
  <si>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</si>
  <si>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</si>
  <si>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</si>
  <si>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</si>
  <si>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</si>
  <si>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</si>
  <si>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</si>
  <si>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</si>
  <si>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</si>
  <si>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</si>
  <si>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</si>
  <si>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</si>
  <si>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</si>
  <si>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</si>
  <si>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</si>
  <si>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</si>
  <si>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</si>
  <si>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</si>
  <si>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</si>
  <si>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</si>
  <si>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</si>
  <si>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</si>
  <si>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</si>
  <si>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</si>
  <si>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</si>
  <si>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</si>
  <si>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</si>
  <si>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</si>
  <si>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</si>
  <si>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</si>
  <si>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</si>
  <si>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</si>
  <si>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</si>
  <si>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</si>
  <si>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</si>
  <si>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</si>
  <si>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</si>
  <si>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</si>
  <si>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</si>
  <si>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</si>
  <si>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</si>
  <si>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</si>
  <si>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</si>
  <si>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</si>
  <si>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</si>
  <si>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</si>
  <si>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</si>
  <si>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</si>
  <si>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</si>
  <si>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</si>
  <si>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</si>
  <si>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</si>
  <si>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</si>
  <si>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</si>
  <si>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</si>
  <si>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</si>
  <si>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</si>
  <si>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</si>
  <si>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</si>
  <si>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</si>
  <si>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</si>
  <si>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</si>
  <si>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</si>
  <si>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</si>
  <si>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</si>
  <si>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</si>
  <si>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</si>
  <si>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</si>
  <si>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</si>
  <si>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</si>
  <si>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</si>
  <si>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</si>
  <si>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</si>
  <si>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</si>
  <si>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</si>
  <si>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</si>
  <si>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</si>
  <si>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</si>
  <si>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</si>
  <si>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</si>
  <si>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</si>
  <si>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</si>
  <si>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</si>
  <si>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</si>
  <si>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</si>
  <si>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</si>
  <si>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</si>
  <si>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</si>
  <si>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</si>
  <si>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</si>
  <si>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</si>
  <si>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</si>
  <si>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</si>
  <si>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</si>
  <si>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</si>
  <si>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</si>
  <si>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</si>
  <si>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</si>
  <si>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</si>
  <si>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</si>
  <si>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</si>
  <si>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</si>
  <si>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</si>
  <si>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</si>
  <si>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</si>
  <si>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</si>
  <si>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</si>
  <si>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</si>
  <si>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</si>
  <si>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</si>
  <si>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</si>
  <si>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</si>
  <si>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</si>
  <si>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</si>
  <si>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</si>
  <si>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</si>
  <si>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</si>
  <si>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</si>
  <si>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</si>
  <si>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</si>
  <si>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</si>
  <si>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</si>
  <si>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</si>
  <si>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</si>
  <si>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</si>
  <si>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</si>
  <si>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</si>
  <si>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</si>
  <si>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</si>
  <si>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</si>
  <si>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</si>
  <si>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</si>
  <si>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</si>
  <si>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</si>
  <si>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</si>
  <si>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</si>
  <si>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</si>
  <si>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</si>
  <si>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</si>
  <si>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</si>
  <si>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</si>
  <si>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</si>
  <si>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</si>
  <si>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</si>
  <si>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</si>
  <si>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</si>
  <si>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</si>
  <si>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</si>
  <si>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</si>
  <si>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</si>
  <si>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</si>
  <si>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</si>
  <si>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</si>
  <si>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</si>
  <si>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</si>
  <si>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</si>
  <si>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</si>
  <si>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</si>
  <si>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</si>
  <si>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</si>
  <si>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</si>
  <si>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</si>
  <si>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</si>
  <si>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</si>
  <si>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</si>
  <si>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</si>
  <si>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</si>
  <si>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</si>
  <si>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</si>
  <si>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</si>
  <si>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</si>
  <si>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</si>
  <si>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</si>
  <si>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</si>
  <si>
    <t>SPECIAL EDUCATION - Maintenance of Effort FY2017</t>
  </si>
  <si>
    <t>2014-2015</t>
  </si>
  <si>
    <t>WEST BOLIVAR CONSOLD SCHOOL DIST</t>
  </si>
  <si>
    <t>NORTH BOLIVAR  CONSOLD SCHOOL DIST</t>
  </si>
  <si>
    <t>WEST POINT  CONSOLD SCHOOL DIST</t>
  </si>
  <si>
    <t>0618</t>
  </si>
  <si>
    <t>0617</t>
  </si>
  <si>
    <t>STARKVILLE CONSOLD SCHOOL DISTRICT</t>
  </si>
  <si>
    <t>SUNFLOWER CONSLD CO SCHOOL DIST</t>
  </si>
  <si>
    <t>NOTE: The following districts have been consolidated, therefor their MOE amounts have been added</t>
  </si>
  <si>
    <t>to the consolidated district.</t>
  </si>
  <si>
    <t>Indianola consolidated into Sunflower</t>
  </si>
  <si>
    <t>Mound Bayou consolidated into North Bolivar</t>
  </si>
  <si>
    <t>Benoit &amp; Shaw consolidated into West Bolivar</t>
  </si>
  <si>
    <t>Clay consolidated into West Point</t>
  </si>
  <si>
    <t>Oktibbeha consolidated into Starkville</t>
  </si>
  <si>
    <t>MOE not met</t>
  </si>
  <si>
    <t>MOE met per pupil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</si>
</sst>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color rgb="FF00000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44" fontId="1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4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4" fontId="4" fillId="0" borderId="0" xfId="1" applyNumberFormat="1" applyFont="1" applyFill="1" applyBorder="1" applyAlignment="1" applyProtection="1"/>
    <xf numFmtId="44" fontId="1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  <xf numFmtId="0" fontId="5" fillId="0" borderId="0" xfId="0" applyFont="1" applyFill="1" applyBorder="1"/>
    <xf numFmtId="0" fontId="1" fillId="2" borderId="0" xfId="0" applyFont="1" applyFill="1" applyBorder="1" applyAlignment="1" applyProtection="1">
      <alignment horizontal="left"/>
    </xf>
    <xf numFmtId="44" fontId="4" fillId="2" borderId="0" xfId="1" applyNumberFormat="1" applyFont="1" applyFill="1" applyBorder="1" applyAlignment="1" applyProtection="1"/>
    <xf numFmtId="44" fontId="1" fillId="2" borderId="0" xfId="0" applyNumberFormat="1" applyFont="1" applyFill="1" applyBorder="1" applyProtection="1"/>
    <xf numFmtId="165" fontId="1" fillId="2" borderId="0" xfId="0" applyNumberFormat="1" applyFont="1" applyFill="1" applyBorder="1" applyProtection="1"/>
    <xf numFmtId="49" fontId="1" fillId="2" borderId="0" xfId="0" applyNumberFormat="1" applyFont="1" applyFill="1" applyBorder="1" applyAlignment="1" applyProtection="1">
      <alignment horizontal="left"/>
    </xf>
    <xf numFmtId="0" fontId="1" fillId="3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 applyProtection="1">
      <alignment horizontal="left"/>
    </xf>
    <xf numFmtId="44" fontId="4" fillId="3" borderId="0" xfId="1" applyNumberFormat="1" applyFont="1" applyFill="1" applyBorder="1" applyAlignment="1" applyProtection="1"/>
    <xf numFmtId="44" fontId="1" fillId="3" borderId="0" xfId="0" applyNumberFormat="1" applyFont="1" applyFill="1" applyBorder="1" applyProtection="1"/>
    <xf numFmtId="165" fontId="1" fillId="3" borderId="0" xfId="0" applyNumberFormat="1" applyFont="1" applyFill="1" applyBorder="1" applyProtection="1"/>
    <xf numFmtId="49" fontId="1" fillId="3" borderId="0" xfId="0" applyNumberFormat="1" applyFont="1" applyFill="1" applyBorder="1" applyAlignment="1" applyProtection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sqref="A1:XFD104857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5" t="s">
        <v>11</v>
      </c>
      <c r="B9" s="5" t="s">
        <v>12</v>
      </c>
      <c r="C9" s="8">
        <v>2968666.51</v>
      </c>
      <c r="D9" s="8">
        <v>2858062.5199999996</v>
      </c>
      <c r="E9" s="9">
        <f t="shared" ref="E9:E72" si="0">SUM(D9-C9)</f>
        <v>-110603.99000000022</v>
      </c>
      <c r="F9" s="10">
        <f t="shared" ref="F9:F55" si="1">SUM(D9/C9)</f>
        <v>0.96274287137762726</v>
      </c>
      <c r="G9" s="4"/>
    </row>
    <row r="10" spans="1:7" x14ac:dyDescent="0.25">
      <c r="A10" s="5" t="s">
        <v>13</v>
      </c>
      <c r="B10" s="5" t="s">
        <v>14</v>
      </c>
      <c r="C10" s="8">
        <v>2195270.16</v>
      </c>
      <c r="D10" s="8">
        <v>2156193.08</v>
      </c>
      <c r="E10" s="9">
        <f t="shared" si="0"/>
        <v>-39077.080000000075</v>
      </c>
      <c r="F10" s="10">
        <f t="shared" si="1"/>
        <v>0.98219942095873969</v>
      </c>
      <c r="G10" s="4"/>
    </row>
    <row r="11" spans="1:7" x14ac:dyDescent="0.25">
      <c r="A11" s="5" t="s">
        <v>15</v>
      </c>
      <c r="B11" s="5" t="s">
        <v>16</v>
      </c>
      <c r="C11" s="8">
        <v>1473509.15</v>
      </c>
      <c r="D11" s="8">
        <v>1403069.52</v>
      </c>
      <c r="E11" s="9">
        <f t="shared" si="0"/>
        <v>-70439.629999999888</v>
      </c>
      <c r="F11" s="10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5" t="s">
        <v>25</v>
      </c>
      <c r="B16" s="5" t="s">
        <v>26</v>
      </c>
      <c r="C16" s="8">
        <v>585705.18999999994</v>
      </c>
      <c r="D16" s="8">
        <v>1062671.97</v>
      </c>
      <c r="E16" s="9">
        <f t="shared" si="0"/>
        <v>476966.78</v>
      </c>
      <c r="F16" s="10">
        <f t="shared" si="1"/>
        <v>1.8143461730294725</v>
      </c>
      <c r="G16" s="4"/>
    </row>
    <row r="17" spans="1:6" s="4" customFormat="1" x14ac:dyDescent="0.25">
      <c r="A17" s="5" t="s">
        <v>27</v>
      </c>
      <c r="B17" s="5" t="s">
        <v>28</v>
      </c>
      <c r="C17" s="8">
        <v>237016.37</v>
      </c>
      <c r="D17" s="8"/>
      <c r="E17" s="9">
        <f t="shared" si="0"/>
        <v>-237016.37</v>
      </c>
      <c r="F17" s="10">
        <f t="shared" si="1"/>
        <v>0</v>
      </c>
    </row>
    <row r="18" spans="1:6" s="4" customFormat="1" x14ac:dyDescent="0.25">
      <c r="A18" s="5" t="s">
        <v>29</v>
      </c>
      <c r="B18" s="5" t="s">
        <v>30</v>
      </c>
      <c r="C18" s="8">
        <v>503191.31</v>
      </c>
      <c r="D18" s="8">
        <v>709476.92</v>
      </c>
      <c r="E18" s="9">
        <f t="shared" si="0"/>
        <v>206285.61000000004</v>
      </c>
      <c r="F18" s="10">
        <f t="shared" si="1"/>
        <v>1.409954635345352</v>
      </c>
    </row>
    <row r="19" spans="1:6" s="4" customFormat="1" x14ac:dyDescent="0.25">
      <c r="A19" s="5" t="s">
        <v>31</v>
      </c>
      <c r="B19" s="5" t="s">
        <v>32</v>
      </c>
      <c r="C19" s="8">
        <v>1986273.78</v>
      </c>
      <c r="D19" s="8">
        <v>2201487.67</v>
      </c>
      <c r="E19" s="9">
        <f t="shared" si="0"/>
        <v>215213.8899999999</v>
      </c>
      <c r="F19" s="10">
        <f t="shared" si="1"/>
        <v>1.1083505668589151</v>
      </c>
    </row>
    <row r="20" spans="1:6" s="4" customFormat="1" x14ac:dyDescent="0.25">
      <c r="A20" s="5" t="s">
        <v>33</v>
      </c>
      <c r="B20" s="5" t="s">
        <v>34</v>
      </c>
      <c r="C20" s="8">
        <v>302510.45</v>
      </c>
      <c r="D20" s="8"/>
      <c r="E20" s="9">
        <f t="shared" si="0"/>
        <v>-302510.45</v>
      </c>
      <c r="F20" s="10">
        <f t="shared" si="1"/>
        <v>0</v>
      </c>
    </row>
    <row r="21" spans="1:6" s="4" customFormat="1" x14ac:dyDescent="0.25">
      <c r="A21" s="5" t="s">
        <v>35</v>
      </c>
      <c r="B21" s="5" t="s">
        <v>36</v>
      </c>
      <c r="C21" s="8">
        <v>318118.05</v>
      </c>
      <c r="D21" s="8"/>
      <c r="E21" s="9">
        <f t="shared" si="0"/>
        <v>-318118.05</v>
      </c>
      <c r="F21" s="10">
        <f t="shared" si="1"/>
        <v>0</v>
      </c>
    </row>
    <row r="22" spans="1:6" s="4" customFormat="1" x14ac:dyDescent="0.25">
      <c r="A22" s="5" t="s">
        <v>37</v>
      </c>
      <c r="B22" s="5" t="s">
        <v>38</v>
      </c>
      <c r="C22" s="8">
        <v>1730591.48</v>
      </c>
      <c r="D22" s="8">
        <v>1733908.9</v>
      </c>
      <c r="E22" s="9">
        <f t="shared" si="0"/>
        <v>3317.4199999999255</v>
      </c>
      <c r="F22" s="10">
        <f t="shared" si="1"/>
        <v>1.0019169284249567</v>
      </c>
    </row>
    <row r="23" spans="1:6" s="4" customFormat="1" x14ac:dyDescent="0.25">
      <c r="A23" s="5" t="s">
        <v>39</v>
      </c>
      <c r="B23" s="5" t="s">
        <v>40</v>
      </c>
      <c r="C23" s="8">
        <v>834553.57</v>
      </c>
      <c r="D23" s="8">
        <v>912259.74</v>
      </c>
      <c r="E23" s="9">
        <f t="shared" si="0"/>
        <v>77706.170000000042</v>
      </c>
      <c r="F23" s="10">
        <f t="shared" si="1"/>
        <v>1.0931110629602843</v>
      </c>
    </row>
    <row r="24" spans="1:6" s="4" customFormat="1" x14ac:dyDescent="0.25">
      <c r="A24" s="5" t="s">
        <v>41</v>
      </c>
      <c r="B24" s="5" t="s">
        <v>42</v>
      </c>
      <c r="C24" s="8">
        <v>337291.5</v>
      </c>
      <c r="D24" s="8">
        <v>353814.25</v>
      </c>
      <c r="E24" s="9">
        <f t="shared" si="0"/>
        <v>16522.75</v>
      </c>
      <c r="F24" s="10">
        <f t="shared" si="1"/>
        <v>1.0489865591039205</v>
      </c>
    </row>
    <row r="25" spans="1:6" s="4" customFormat="1" x14ac:dyDescent="0.25">
      <c r="A25" s="5" t="s">
        <v>43</v>
      </c>
      <c r="B25" s="5" t="s">
        <v>44</v>
      </c>
      <c r="C25" s="8">
        <v>1401072.6399999999</v>
      </c>
      <c r="D25" s="8">
        <v>1301480.3799999999</v>
      </c>
      <c r="E25" s="9">
        <f t="shared" si="0"/>
        <v>-99592.260000000009</v>
      </c>
      <c r="F25" s="10">
        <f t="shared" si="1"/>
        <v>0.92891713309025858</v>
      </c>
    </row>
    <row r="26" spans="1:6" s="4" customFormat="1" x14ac:dyDescent="0.25">
      <c r="A26" s="5" t="s">
        <v>45</v>
      </c>
      <c r="B26" s="5" t="s">
        <v>46</v>
      </c>
      <c r="C26" s="8">
        <v>484590.85</v>
      </c>
      <c r="D26" s="8">
        <v>524743.09</v>
      </c>
      <c r="E26" s="9">
        <f t="shared" si="0"/>
        <v>40152.239999999991</v>
      </c>
      <c r="F26" s="10">
        <f t="shared" si="1"/>
        <v>1.0828580234232652</v>
      </c>
    </row>
    <row r="27" spans="1:6" s="4" customFormat="1" x14ac:dyDescent="0.25">
      <c r="A27" s="5" t="s">
        <v>47</v>
      </c>
      <c r="B27" s="5" t="s">
        <v>48</v>
      </c>
      <c r="C27" s="8">
        <v>1094443.9300000002</v>
      </c>
      <c r="D27" s="8">
        <v>1218273.03</v>
      </c>
      <c r="E27" s="9">
        <f t="shared" si="0"/>
        <v>123829.09999999986</v>
      </c>
      <c r="F27" s="10">
        <f t="shared" si="1"/>
        <v>1.1131433932846608</v>
      </c>
    </row>
    <row r="28" spans="1:6" s="4" customFormat="1" x14ac:dyDescent="0.25">
      <c r="A28" s="5" t="s">
        <v>49</v>
      </c>
      <c r="B28" s="5" t="s">
        <v>50</v>
      </c>
      <c r="C28" s="8">
        <v>976588.91</v>
      </c>
      <c r="D28" s="8">
        <v>819817.24</v>
      </c>
      <c r="E28" s="9">
        <f t="shared" si="0"/>
        <v>-156771.67000000004</v>
      </c>
      <c r="F28" s="10">
        <f t="shared" si="1"/>
        <v>0.83947015126354441</v>
      </c>
    </row>
    <row r="29" spans="1:6" s="4" customFormat="1" x14ac:dyDescent="0.25">
      <c r="A29" s="5" t="s">
        <v>51</v>
      </c>
      <c r="B29" s="5" t="s">
        <v>52</v>
      </c>
      <c r="C29" s="8">
        <v>681101.02</v>
      </c>
      <c r="D29" s="8">
        <v>706807.46</v>
      </c>
      <c r="E29" s="9">
        <f t="shared" si="0"/>
        <v>25706.439999999944</v>
      </c>
      <c r="F29" s="10">
        <f t="shared" si="1"/>
        <v>1.0377424776136732</v>
      </c>
    </row>
    <row r="30" spans="1:6" s="4" customFormat="1" x14ac:dyDescent="0.25">
      <c r="A30" s="5" t="s">
        <v>53</v>
      </c>
      <c r="B30" s="5" t="s">
        <v>54</v>
      </c>
      <c r="C30" s="8">
        <v>949977.91</v>
      </c>
      <c r="D30" s="8">
        <v>1034995.55</v>
      </c>
      <c r="E30" s="9">
        <f t="shared" si="0"/>
        <v>85017.640000000014</v>
      </c>
      <c r="F30" s="10">
        <f t="shared" si="1"/>
        <v>1.0894943336103469</v>
      </c>
    </row>
    <row r="31" spans="1:6" s="4" customFormat="1" x14ac:dyDescent="0.25">
      <c r="A31" s="5" t="s">
        <v>55</v>
      </c>
      <c r="B31" s="5" t="s">
        <v>56</v>
      </c>
      <c r="C31" s="8">
        <v>84623.689999999988</v>
      </c>
      <c r="D31" s="8">
        <v>95164.1</v>
      </c>
      <c r="E31" s="9">
        <f t="shared" si="0"/>
        <v>10540.410000000018</v>
      </c>
      <c r="F31" s="10">
        <f t="shared" si="1"/>
        <v>1.1245562560554854</v>
      </c>
    </row>
    <row r="32" spans="1:6" s="4" customFormat="1" x14ac:dyDescent="0.25">
      <c r="A32" s="5" t="s">
        <v>57</v>
      </c>
      <c r="B32" s="5" t="s">
        <v>58</v>
      </c>
      <c r="C32" s="8">
        <v>1703161.24</v>
      </c>
      <c r="D32" s="8">
        <v>1654290.51</v>
      </c>
      <c r="E32" s="9">
        <f t="shared" si="0"/>
        <v>-48870.729999999981</v>
      </c>
      <c r="F32" s="10">
        <f t="shared" si="1"/>
        <v>0.97130587001850743</v>
      </c>
    </row>
    <row r="33" spans="1:6" s="4" customFormat="1" x14ac:dyDescent="0.25">
      <c r="A33" s="5" t="s">
        <v>59</v>
      </c>
      <c r="B33" s="5" t="s">
        <v>60</v>
      </c>
      <c r="C33" s="8">
        <v>1672417.15</v>
      </c>
      <c r="D33" s="8">
        <v>1676559.48</v>
      </c>
      <c r="E33" s="9">
        <f t="shared" si="0"/>
        <v>4142.3300000000745</v>
      </c>
      <c r="F33" s="10">
        <f t="shared" si="1"/>
        <v>1.0024768521418237</v>
      </c>
    </row>
    <row r="34" spans="1:6" s="4" customFormat="1" x14ac:dyDescent="0.25">
      <c r="A34" s="5" t="s">
        <v>61</v>
      </c>
      <c r="B34" s="5" t="s">
        <v>62</v>
      </c>
      <c r="C34" s="8">
        <v>64674.43</v>
      </c>
      <c r="D34" s="8">
        <v>56818.2</v>
      </c>
      <c r="E34" s="9">
        <f t="shared" si="0"/>
        <v>-7856.2300000000032</v>
      </c>
      <c r="F34" s="10">
        <f t="shared" si="1"/>
        <v>0.87852649029918006</v>
      </c>
    </row>
    <row r="35" spans="1:6" s="4" customFormat="1" x14ac:dyDescent="0.25">
      <c r="A35" s="5" t="s">
        <v>63</v>
      </c>
      <c r="B35" s="5" t="s">
        <v>64</v>
      </c>
      <c r="C35" s="8">
        <v>1658774.92</v>
      </c>
      <c r="D35" s="8">
        <v>1656562.07</v>
      </c>
      <c r="E35" s="9">
        <f t="shared" si="0"/>
        <v>-2212.8499999998603</v>
      </c>
      <c r="F35" s="10">
        <f t="shared" si="1"/>
        <v>0.99866597331963525</v>
      </c>
    </row>
    <row r="36" spans="1:6" s="4" customFormat="1" x14ac:dyDescent="0.25">
      <c r="A36" s="5" t="s">
        <v>65</v>
      </c>
      <c r="B36" s="5" t="s">
        <v>66</v>
      </c>
      <c r="C36" s="8">
        <v>1261731.8899999999</v>
      </c>
      <c r="D36" s="8">
        <v>1256128.1200000001</v>
      </c>
      <c r="E36" s="9">
        <f t="shared" si="0"/>
        <v>-5603.7699999997858</v>
      </c>
      <c r="F36" s="10">
        <f t="shared" si="1"/>
        <v>0.99555866817315697</v>
      </c>
    </row>
    <row r="37" spans="1:6" s="4" customFormat="1" x14ac:dyDescent="0.25">
      <c r="A37" s="5" t="s">
        <v>67</v>
      </c>
      <c r="B37" s="5" t="s">
        <v>68</v>
      </c>
      <c r="C37" s="8">
        <v>847804.8</v>
      </c>
      <c r="D37" s="8">
        <v>750380.95</v>
      </c>
      <c r="E37" s="9">
        <f t="shared" si="0"/>
        <v>-97423.850000000093</v>
      </c>
      <c r="F37" s="10">
        <f t="shared" si="1"/>
        <v>0.88508693274678307</v>
      </c>
    </row>
    <row r="38" spans="1:6" s="4" customFormat="1" x14ac:dyDescent="0.25">
      <c r="A38" s="5" t="s">
        <v>69</v>
      </c>
      <c r="B38" s="5" t="s">
        <v>70</v>
      </c>
      <c r="C38" s="8">
        <v>2403164.0700000003</v>
      </c>
      <c r="D38" s="8">
        <v>2602286.54</v>
      </c>
      <c r="E38" s="9">
        <f t="shared" si="0"/>
        <v>199122.46999999974</v>
      </c>
      <c r="F38" s="10">
        <f t="shared" si="1"/>
        <v>1.0828584583490379</v>
      </c>
    </row>
    <row r="39" spans="1:6" s="4" customFormat="1" x14ac:dyDescent="0.25">
      <c r="A39" s="5" t="s">
        <v>71</v>
      </c>
      <c r="B39" s="5" t="s">
        <v>72</v>
      </c>
      <c r="C39" s="8">
        <v>21585088.27</v>
      </c>
      <c r="D39" s="8">
        <v>23800791.859999999</v>
      </c>
      <c r="E39" s="9">
        <f t="shared" si="0"/>
        <v>2215703.59</v>
      </c>
      <c r="F39" s="10">
        <f t="shared" si="1"/>
        <v>1.1026497349598283</v>
      </c>
    </row>
    <row r="40" spans="1:6" s="4" customFormat="1" x14ac:dyDescent="0.25">
      <c r="A40" s="5" t="s">
        <v>73</v>
      </c>
      <c r="B40" s="5" t="s">
        <v>74</v>
      </c>
      <c r="C40" s="8">
        <v>1983359.28</v>
      </c>
      <c r="D40" s="8">
        <v>2388093.73</v>
      </c>
      <c r="E40" s="9">
        <f t="shared" si="0"/>
        <v>404734.44999999995</v>
      </c>
      <c r="F40" s="10">
        <f t="shared" si="1"/>
        <v>1.20406512026404</v>
      </c>
    </row>
    <row r="41" spans="1:6" s="4" customFormat="1" x14ac:dyDescent="0.25">
      <c r="A41" s="5" t="s">
        <v>75</v>
      </c>
      <c r="B41" s="5" t="s">
        <v>76</v>
      </c>
      <c r="C41" s="8">
        <v>395555.17</v>
      </c>
      <c r="D41" s="8">
        <v>371027</v>
      </c>
      <c r="E41" s="9">
        <f t="shared" si="0"/>
        <v>-24528.169999999984</v>
      </c>
      <c r="F41" s="10">
        <f t="shared" si="1"/>
        <v>0.93799052101885061</v>
      </c>
    </row>
    <row r="42" spans="1:6" s="4" customFormat="1" x14ac:dyDescent="0.25">
      <c r="A42" s="5" t="s">
        <v>77</v>
      </c>
      <c r="B42" s="5" t="s">
        <v>78</v>
      </c>
      <c r="C42" s="8">
        <v>4308117.5999999996</v>
      </c>
      <c r="D42" s="8">
        <v>4353827.33</v>
      </c>
      <c r="E42" s="9">
        <f t="shared" si="0"/>
        <v>45709.730000000447</v>
      </c>
      <c r="F42" s="10">
        <f t="shared" si="1"/>
        <v>1.0106101397974838</v>
      </c>
    </row>
    <row r="43" spans="1:6" s="4" customFormat="1" x14ac:dyDescent="0.25">
      <c r="A43" s="5" t="s">
        <v>79</v>
      </c>
      <c r="B43" s="5" t="s">
        <v>80</v>
      </c>
      <c r="C43" s="8">
        <v>3038292.76</v>
      </c>
      <c r="D43" s="8">
        <v>3173428.76</v>
      </c>
      <c r="E43" s="9">
        <f t="shared" si="0"/>
        <v>135136</v>
      </c>
      <c r="F43" s="10">
        <f t="shared" si="1"/>
        <v>1.044477609853502</v>
      </c>
    </row>
    <row r="44" spans="1:6" s="4" customFormat="1" x14ac:dyDescent="0.25">
      <c r="A44" s="5" t="s">
        <v>81</v>
      </c>
      <c r="B44" s="5" t="s">
        <v>82</v>
      </c>
      <c r="C44" s="8">
        <v>1444707.47</v>
      </c>
      <c r="D44" s="8">
        <v>1449036.76</v>
      </c>
      <c r="E44" s="9">
        <f t="shared" si="0"/>
        <v>4329.2900000000373</v>
      </c>
      <c r="F44" s="10">
        <f t="shared" si="1"/>
        <v>1.002996655094474</v>
      </c>
    </row>
    <row r="45" spans="1:6" s="4" customFormat="1" x14ac:dyDescent="0.25">
      <c r="A45" s="5" t="s">
        <v>83</v>
      </c>
      <c r="B45" s="5" t="s">
        <v>84</v>
      </c>
      <c r="C45" s="8">
        <v>2897508.13</v>
      </c>
      <c r="D45" s="8">
        <v>2934899.5</v>
      </c>
      <c r="E45" s="9">
        <f t="shared" si="0"/>
        <v>37391.370000000112</v>
      </c>
      <c r="F45" s="10">
        <f t="shared" si="1"/>
        <v>1.0129046643951953</v>
      </c>
    </row>
    <row r="46" spans="1:6" s="4" customFormat="1" x14ac:dyDescent="0.25">
      <c r="A46" s="5" t="s">
        <v>85</v>
      </c>
      <c r="B46" s="5" t="s">
        <v>86</v>
      </c>
      <c r="C46" s="8">
        <v>1337983.45</v>
      </c>
      <c r="D46" s="8">
        <v>1423907.35</v>
      </c>
      <c r="E46" s="9">
        <f t="shared" si="0"/>
        <v>85923.90000000014</v>
      </c>
      <c r="F46" s="10">
        <f t="shared" si="1"/>
        <v>1.0642189557725845</v>
      </c>
    </row>
    <row r="47" spans="1:6" s="4" customFormat="1" x14ac:dyDescent="0.25">
      <c r="A47" s="5" t="s">
        <v>87</v>
      </c>
      <c r="B47" s="5" t="s">
        <v>88</v>
      </c>
      <c r="C47" s="8">
        <v>3444150.05</v>
      </c>
      <c r="D47" s="8">
        <v>3556284.43</v>
      </c>
      <c r="E47" s="9">
        <f t="shared" si="0"/>
        <v>112134.38000000035</v>
      </c>
      <c r="F47" s="10">
        <f t="shared" si="1"/>
        <v>1.0325579252855144</v>
      </c>
    </row>
    <row r="48" spans="1:6" s="4" customFormat="1" x14ac:dyDescent="0.25">
      <c r="A48" s="5" t="s">
        <v>89</v>
      </c>
      <c r="B48" s="5" t="s">
        <v>90</v>
      </c>
      <c r="C48" s="8">
        <v>2901013.46</v>
      </c>
      <c r="D48" s="8">
        <v>3092864.66</v>
      </c>
      <c r="E48" s="9">
        <f t="shared" si="0"/>
        <v>191851.20000000019</v>
      </c>
      <c r="F48" s="10">
        <f t="shared" si="1"/>
        <v>1.0661324749592855</v>
      </c>
    </row>
    <row r="49" spans="1:6" s="4" customFormat="1" x14ac:dyDescent="0.25">
      <c r="A49" s="5" t="s">
        <v>91</v>
      </c>
      <c r="B49" s="5" t="s">
        <v>92</v>
      </c>
      <c r="C49" s="8">
        <v>1579817.74</v>
      </c>
      <c r="D49" s="8">
        <v>1554581.44</v>
      </c>
      <c r="E49" s="9">
        <f t="shared" si="0"/>
        <v>-25236.300000000047</v>
      </c>
      <c r="F49" s="10">
        <f t="shared" si="1"/>
        <v>0.98402581553489832</v>
      </c>
    </row>
    <row r="50" spans="1:6" s="4" customFormat="1" x14ac:dyDescent="0.25">
      <c r="A50" s="5" t="s">
        <v>93</v>
      </c>
      <c r="B50" s="5" t="s">
        <v>94</v>
      </c>
      <c r="C50" s="8">
        <v>8907239.8100000005</v>
      </c>
      <c r="D50" s="8">
        <v>10057285.199999999</v>
      </c>
      <c r="E50" s="9">
        <f t="shared" si="0"/>
        <v>1150045.3899999987</v>
      </c>
      <c r="F50" s="10">
        <f t="shared" si="1"/>
        <v>1.1291135542021518</v>
      </c>
    </row>
    <row r="51" spans="1:6" s="4" customFormat="1" x14ac:dyDescent="0.25">
      <c r="A51" s="5" t="s">
        <v>95</v>
      </c>
      <c r="B51" s="5" t="s">
        <v>96</v>
      </c>
      <c r="C51" s="8">
        <v>3169909.18</v>
      </c>
      <c r="D51" s="8">
        <v>3211657.72</v>
      </c>
      <c r="E51" s="9">
        <f t="shared" si="0"/>
        <v>41748.540000000037</v>
      </c>
      <c r="F51" s="10">
        <f t="shared" si="1"/>
        <v>1.0131702637613107</v>
      </c>
    </row>
    <row r="52" spans="1:6" s="4" customFormat="1" x14ac:dyDescent="0.25">
      <c r="A52" s="5" t="s">
        <v>97</v>
      </c>
      <c r="B52" s="5" t="s">
        <v>98</v>
      </c>
      <c r="C52" s="8">
        <v>3683141.47</v>
      </c>
      <c r="D52" s="8">
        <v>3848010.43</v>
      </c>
      <c r="E52" s="9">
        <f t="shared" si="0"/>
        <v>164868.95999999996</v>
      </c>
      <c r="F52" s="10">
        <f t="shared" si="1"/>
        <v>1.0447631353133986</v>
      </c>
    </row>
    <row r="53" spans="1:6" s="4" customFormat="1" x14ac:dyDescent="0.25">
      <c r="A53" s="5" t="s">
        <v>99</v>
      </c>
      <c r="B53" s="5" t="s">
        <v>100</v>
      </c>
      <c r="C53" s="8">
        <v>2133344.19</v>
      </c>
      <c r="D53" s="8">
        <v>2302368.12</v>
      </c>
      <c r="E53" s="9">
        <f t="shared" si="0"/>
        <v>169023.93000000017</v>
      </c>
      <c r="F53" s="10">
        <f t="shared" si="1"/>
        <v>1.0792295639832972</v>
      </c>
    </row>
    <row r="54" spans="1:6" s="4" customFormat="1" x14ac:dyDescent="0.25">
      <c r="A54" s="5" t="s">
        <v>101</v>
      </c>
      <c r="B54" s="5" t="s">
        <v>102</v>
      </c>
      <c r="C54" s="8">
        <v>1420989.6</v>
      </c>
      <c r="D54" s="8">
        <v>1729369.41</v>
      </c>
      <c r="E54" s="9">
        <f t="shared" si="0"/>
        <v>308379.80999999982</v>
      </c>
      <c r="F54" s="10">
        <f t="shared" si="1"/>
        <v>1.2170176403824489</v>
      </c>
    </row>
    <row r="55" spans="1:6" s="4" customFormat="1" x14ac:dyDescent="0.25">
      <c r="A55" s="5" t="s">
        <v>103</v>
      </c>
      <c r="B55" s="5" t="s">
        <v>104</v>
      </c>
      <c r="C55" s="8">
        <v>3983791.4200000004</v>
      </c>
      <c r="D55" s="8">
        <v>4029779.37</v>
      </c>
      <c r="E55" s="9">
        <f t="shared" si="0"/>
        <v>45987.949999999721</v>
      </c>
      <c r="F55" s="10">
        <f t="shared" si="1"/>
        <v>1.0115437645076306</v>
      </c>
    </row>
    <row r="56" spans="1:6" s="4" customFormat="1" x14ac:dyDescent="0.25">
      <c r="A56" s="5" t="s">
        <v>105</v>
      </c>
      <c r="B56" s="5" t="s">
        <v>106</v>
      </c>
      <c r="C56" s="8">
        <v>15355184.24</v>
      </c>
      <c r="D56" s="8">
        <v>16646830.51</v>
      </c>
      <c r="E56" s="9">
        <f t="shared" si="0"/>
        <v>1291646.2699999996</v>
      </c>
      <c r="F56" s="10">
        <f t="shared" ref="F56:F119" si="2">SUM(E56/C56)</f>
        <v>8.411792719720565E-2</v>
      </c>
    </row>
    <row r="57" spans="1:6" s="4" customFormat="1" x14ac:dyDescent="0.25">
      <c r="A57" s="5" t="s">
        <v>107</v>
      </c>
      <c r="B57" s="5" t="s">
        <v>108</v>
      </c>
      <c r="C57" s="8">
        <v>2346095.36</v>
      </c>
      <c r="D57" s="8">
        <v>2384910.02</v>
      </c>
      <c r="E57" s="9">
        <f t="shared" si="0"/>
        <v>38814.660000000149</v>
      </c>
      <c r="F57" s="10">
        <f t="shared" si="2"/>
        <v>1.6544365869254417E-2</v>
      </c>
    </row>
    <row r="58" spans="1:6" s="4" customFormat="1" x14ac:dyDescent="0.25">
      <c r="A58" s="5" t="s">
        <v>109</v>
      </c>
      <c r="B58" s="5" t="s">
        <v>110</v>
      </c>
      <c r="C58" s="8">
        <v>1545113.96</v>
      </c>
      <c r="D58" s="8">
        <v>1709456.61</v>
      </c>
      <c r="E58" s="9">
        <f t="shared" si="0"/>
        <v>164342.65000000014</v>
      </c>
      <c r="F58" s="10">
        <f t="shared" si="2"/>
        <v>0.10636280187385022</v>
      </c>
    </row>
    <row r="59" spans="1:6" s="4" customFormat="1" x14ac:dyDescent="0.25">
      <c r="A59" s="5" t="s">
        <v>111</v>
      </c>
      <c r="B59" s="5" t="s">
        <v>112</v>
      </c>
      <c r="C59" s="8">
        <v>265561.88</v>
      </c>
      <c r="D59" s="8">
        <v>279536.28000000003</v>
      </c>
      <c r="E59" s="9">
        <f t="shared" si="0"/>
        <v>13974.400000000023</v>
      </c>
      <c r="F59" s="10">
        <f t="shared" si="2"/>
        <v>5.2622010357811985E-2</v>
      </c>
    </row>
    <row r="60" spans="1:6" s="4" customFormat="1" x14ac:dyDescent="0.25">
      <c r="A60" s="5" t="s">
        <v>113</v>
      </c>
      <c r="B60" s="5" t="s">
        <v>114</v>
      </c>
      <c r="C60" s="8">
        <v>902049.60000000009</v>
      </c>
      <c r="D60" s="8">
        <v>1015253.8</v>
      </c>
      <c r="E60" s="9">
        <f t="shared" si="0"/>
        <v>113204.19999999995</v>
      </c>
      <c r="F60" s="10">
        <f t="shared" si="2"/>
        <v>0.12549664674758454</v>
      </c>
    </row>
    <row r="61" spans="1:6" s="4" customFormat="1" x14ac:dyDescent="0.25">
      <c r="A61" s="5" t="s">
        <v>115</v>
      </c>
      <c r="B61" s="5" t="s">
        <v>116</v>
      </c>
      <c r="C61" s="8">
        <v>2281186.23</v>
      </c>
      <c r="D61" s="8">
        <v>2564835.19</v>
      </c>
      <c r="E61" s="9">
        <f t="shared" si="0"/>
        <v>283648.95999999996</v>
      </c>
      <c r="F61" s="10">
        <f t="shared" si="2"/>
        <v>0.12434274601070162</v>
      </c>
    </row>
    <row r="62" spans="1:6" s="4" customFormat="1" x14ac:dyDescent="0.25">
      <c r="A62" s="5" t="s">
        <v>117</v>
      </c>
      <c r="B62" s="5" t="s">
        <v>118</v>
      </c>
      <c r="C62" s="8">
        <v>4888759.1400000006</v>
      </c>
      <c r="D62" s="8">
        <v>5079803.59</v>
      </c>
      <c r="E62" s="9">
        <f t="shared" si="0"/>
        <v>191044.44999999925</v>
      </c>
      <c r="F62" s="10">
        <f t="shared" si="2"/>
        <v>3.9078310984246863E-2</v>
      </c>
    </row>
    <row r="63" spans="1:6" s="4" customFormat="1" x14ac:dyDescent="0.25">
      <c r="A63" s="5" t="s">
        <v>119</v>
      </c>
      <c r="B63" s="5" t="s">
        <v>120</v>
      </c>
      <c r="C63" s="8">
        <v>1996472.84</v>
      </c>
      <c r="D63" s="8">
        <v>1640716.77</v>
      </c>
      <c r="E63" s="9">
        <f t="shared" si="0"/>
        <v>-355756.07000000007</v>
      </c>
      <c r="F63" s="10">
        <f t="shared" si="2"/>
        <v>-0.1781922913611988</v>
      </c>
    </row>
    <row r="64" spans="1:6" s="4" customFormat="1" x14ac:dyDescent="0.25">
      <c r="A64" s="5" t="s">
        <v>121</v>
      </c>
      <c r="B64" s="5" t="s">
        <v>122</v>
      </c>
      <c r="C64" s="8">
        <v>3945297.45</v>
      </c>
      <c r="D64" s="8">
        <v>4116689.91</v>
      </c>
      <c r="E64" s="9">
        <f t="shared" si="0"/>
        <v>171392.45999999996</v>
      </c>
      <c r="F64" s="10">
        <f t="shared" si="2"/>
        <v>4.3442214984322651E-2</v>
      </c>
    </row>
    <row r="65" spans="1:6" s="4" customFormat="1" x14ac:dyDescent="0.25">
      <c r="A65" s="5" t="s">
        <v>123</v>
      </c>
      <c r="B65" s="5" t="s">
        <v>124</v>
      </c>
      <c r="C65" s="8">
        <v>6923019.0399999991</v>
      </c>
      <c r="D65" s="8">
        <v>7514890.8700000001</v>
      </c>
      <c r="E65" s="9">
        <f t="shared" si="0"/>
        <v>591871.83000000101</v>
      </c>
      <c r="F65" s="10">
        <f t="shared" si="2"/>
        <v>8.5493312466753096E-2</v>
      </c>
    </row>
    <row r="66" spans="1:6" s="4" customFormat="1" x14ac:dyDescent="0.25">
      <c r="A66" s="5" t="s">
        <v>125</v>
      </c>
      <c r="B66" s="5" t="s">
        <v>126</v>
      </c>
      <c r="C66" s="8">
        <v>788311.57</v>
      </c>
      <c r="D66" s="8">
        <v>759182.99</v>
      </c>
      <c r="E66" s="9">
        <f t="shared" si="0"/>
        <v>-29128.579999999958</v>
      </c>
      <c r="F66" s="10">
        <f t="shared" si="2"/>
        <v>-3.695059302503953E-2</v>
      </c>
    </row>
    <row r="67" spans="1:6" s="4" customFormat="1" x14ac:dyDescent="0.25">
      <c r="A67" s="5">
        <v>3112</v>
      </c>
      <c r="B67" s="5" t="s">
        <v>127</v>
      </c>
      <c r="C67" s="8">
        <v>828810.63</v>
      </c>
      <c r="D67" s="8">
        <v>873269.85</v>
      </c>
      <c r="E67" s="9">
        <f t="shared" si="0"/>
        <v>44459.219999999972</v>
      </c>
      <c r="F67" s="10">
        <f t="shared" si="2"/>
        <v>5.3642193271579992E-2</v>
      </c>
    </row>
    <row r="68" spans="1:6" s="4" customFormat="1" x14ac:dyDescent="0.25">
      <c r="A68" s="5" t="s">
        <v>128</v>
      </c>
      <c r="B68" s="5" t="s">
        <v>129</v>
      </c>
      <c r="C68" s="8">
        <v>988484.46</v>
      </c>
      <c r="D68" s="8">
        <v>1094433.8899999999</v>
      </c>
      <c r="E68" s="9">
        <f t="shared" si="0"/>
        <v>105949.42999999993</v>
      </c>
      <c r="F68" s="10">
        <f t="shared" si="2"/>
        <v>0.10718370828004715</v>
      </c>
    </row>
    <row r="69" spans="1:6" s="4" customFormat="1" x14ac:dyDescent="0.25">
      <c r="A69" s="5" t="s">
        <v>130</v>
      </c>
      <c r="B69" s="5" t="s">
        <v>131</v>
      </c>
      <c r="C69" s="8">
        <v>1531219.56</v>
      </c>
      <c r="D69" s="8">
        <v>1399356.15</v>
      </c>
      <c r="E69" s="9">
        <f t="shared" si="0"/>
        <v>-131863.41000000015</v>
      </c>
      <c r="F69" s="10">
        <f t="shared" si="2"/>
        <v>-8.611659192754835E-2</v>
      </c>
    </row>
    <row r="70" spans="1:6" s="4" customFormat="1" x14ac:dyDescent="0.25">
      <c r="A70" s="5" t="s">
        <v>132</v>
      </c>
      <c r="B70" s="5" t="s">
        <v>133</v>
      </c>
      <c r="C70" s="8">
        <v>4909015.59</v>
      </c>
      <c r="D70" s="8">
        <v>5026554.8899999997</v>
      </c>
      <c r="E70" s="9">
        <f t="shared" si="0"/>
        <v>117539.29999999981</v>
      </c>
      <c r="F70" s="10">
        <f t="shared" si="2"/>
        <v>2.3943558101431863E-2</v>
      </c>
    </row>
    <row r="71" spans="1:6" s="4" customFormat="1" x14ac:dyDescent="0.25">
      <c r="A71" s="5" t="s">
        <v>134</v>
      </c>
      <c r="B71" s="5" t="s">
        <v>135</v>
      </c>
      <c r="C71" s="8">
        <v>1557431.53</v>
      </c>
      <c r="D71" s="8">
        <v>1355396.11</v>
      </c>
      <c r="E71" s="9">
        <f t="shared" si="0"/>
        <v>-202035.41999999993</v>
      </c>
      <c r="F71" s="10">
        <f t="shared" si="2"/>
        <v>-0.12972346848532076</v>
      </c>
    </row>
    <row r="72" spans="1:6" s="4" customFormat="1" x14ac:dyDescent="0.25">
      <c r="A72" s="5" t="s">
        <v>136</v>
      </c>
      <c r="B72" s="5" t="s">
        <v>137</v>
      </c>
      <c r="C72" s="8">
        <v>616510.16</v>
      </c>
      <c r="D72" s="8">
        <v>688362.51</v>
      </c>
      <c r="E72" s="9">
        <f t="shared" si="0"/>
        <v>71852.349999999977</v>
      </c>
      <c r="F72" s="10">
        <f t="shared" si="2"/>
        <v>0.11654690329839815</v>
      </c>
    </row>
    <row r="73" spans="1:6" s="4" customFormat="1" x14ac:dyDescent="0.25">
      <c r="A73" s="5" t="s">
        <v>138</v>
      </c>
      <c r="B73" s="5" t="s">
        <v>139</v>
      </c>
      <c r="C73" s="8">
        <v>1165675.19</v>
      </c>
      <c r="D73" s="8">
        <v>1407311.58</v>
      </c>
      <c r="E73" s="9">
        <f t="shared" ref="E73:E136" si="3">SUM(D73-C73)</f>
        <v>241636.39000000013</v>
      </c>
      <c r="F73" s="10">
        <f t="shared" si="2"/>
        <v>0.20729307106553424</v>
      </c>
    </row>
    <row r="74" spans="1:6" s="4" customFormat="1" x14ac:dyDescent="0.25">
      <c r="A74" s="5" t="s">
        <v>140</v>
      </c>
      <c r="B74" s="5" t="s">
        <v>141</v>
      </c>
      <c r="C74" s="8">
        <v>2528690.7799999998</v>
      </c>
      <c r="D74" s="8">
        <v>2590260.4900000002</v>
      </c>
      <c r="E74" s="9">
        <f t="shared" si="3"/>
        <v>61569.710000000428</v>
      </c>
      <c r="F74" s="10">
        <f t="shared" si="2"/>
        <v>2.4348453550338975E-2</v>
      </c>
    </row>
    <row r="75" spans="1:6" s="4" customFormat="1" x14ac:dyDescent="0.25">
      <c r="A75" s="5" t="s">
        <v>142</v>
      </c>
      <c r="B75" s="5" t="s">
        <v>143</v>
      </c>
      <c r="C75" s="8">
        <v>7352903.1500000004</v>
      </c>
      <c r="D75" s="8">
        <v>7841371.5099999998</v>
      </c>
      <c r="E75" s="9">
        <f t="shared" si="3"/>
        <v>488468.3599999994</v>
      </c>
      <c r="F75" s="10">
        <f t="shared" si="2"/>
        <v>6.6432040519940672E-2</v>
      </c>
    </row>
    <row r="76" spans="1:6" s="4" customFormat="1" x14ac:dyDescent="0.25">
      <c r="A76" s="5" t="s">
        <v>144</v>
      </c>
      <c r="B76" s="5" t="s">
        <v>145</v>
      </c>
      <c r="C76" s="8">
        <v>589844.23</v>
      </c>
      <c r="D76" s="8">
        <v>645677.99</v>
      </c>
      <c r="E76" s="9">
        <f t="shared" si="3"/>
        <v>55833.760000000009</v>
      </c>
      <c r="F76" s="10">
        <f t="shared" si="2"/>
        <v>9.4658482969308719E-2</v>
      </c>
    </row>
    <row r="77" spans="1:6" s="4" customFormat="1" x14ac:dyDescent="0.25">
      <c r="A77" s="5" t="s">
        <v>146</v>
      </c>
      <c r="B77" s="5" t="s">
        <v>147</v>
      </c>
      <c r="C77" s="8">
        <v>5478802.3799999999</v>
      </c>
      <c r="D77" s="8">
        <v>5580452.5300000003</v>
      </c>
      <c r="E77" s="9">
        <f t="shared" si="3"/>
        <v>101650.15000000037</v>
      </c>
      <c r="F77" s="10">
        <f t="shared" si="2"/>
        <v>1.8553352165259222E-2</v>
      </c>
    </row>
    <row r="78" spans="1:6" s="4" customFormat="1" x14ac:dyDescent="0.25">
      <c r="A78" s="5" t="s">
        <v>148</v>
      </c>
      <c r="B78" s="5" t="s">
        <v>149</v>
      </c>
      <c r="C78" s="8">
        <v>4357872.1099999994</v>
      </c>
      <c r="D78" s="8">
        <v>4202088.2699999996</v>
      </c>
      <c r="E78" s="9">
        <f t="shared" si="3"/>
        <v>-155783.83999999985</v>
      </c>
      <c r="F78" s="10">
        <f t="shared" si="2"/>
        <v>-3.5747685124242867E-2</v>
      </c>
    </row>
    <row r="79" spans="1:6" s="4" customFormat="1" x14ac:dyDescent="0.25">
      <c r="A79" s="5" t="s">
        <v>150</v>
      </c>
      <c r="B79" s="5" t="s">
        <v>151</v>
      </c>
      <c r="C79" s="8">
        <v>1011125.92</v>
      </c>
      <c r="D79" s="8">
        <v>1109052.17</v>
      </c>
      <c r="E79" s="9">
        <f t="shared" si="3"/>
        <v>97926.249999999884</v>
      </c>
      <c r="F79" s="10">
        <f t="shared" si="2"/>
        <v>9.6848718901400413E-2</v>
      </c>
    </row>
    <row r="80" spans="1:6" s="4" customFormat="1" x14ac:dyDescent="0.25">
      <c r="A80" s="5" t="s">
        <v>152</v>
      </c>
      <c r="B80" s="5" t="s">
        <v>153</v>
      </c>
      <c r="C80" s="8">
        <v>1780017.41</v>
      </c>
      <c r="D80" s="8">
        <v>1883050.73</v>
      </c>
      <c r="E80" s="9">
        <f t="shared" si="3"/>
        <v>103033.32000000007</v>
      </c>
      <c r="F80" s="10">
        <f t="shared" si="2"/>
        <v>5.7883321489535358E-2</v>
      </c>
    </row>
    <row r="81" spans="1:6" s="4" customFormat="1" x14ac:dyDescent="0.25">
      <c r="A81" s="5" t="s">
        <v>154</v>
      </c>
      <c r="B81" s="5" t="s">
        <v>155</v>
      </c>
      <c r="C81" s="8">
        <v>4530114.46</v>
      </c>
      <c r="D81" s="8">
        <v>4496366.28</v>
      </c>
      <c r="E81" s="9">
        <f t="shared" si="3"/>
        <v>-33748.179999999702</v>
      </c>
      <c r="F81" s="10">
        <f t="shared" si="2"/>
        <v>-7.4497411264084707E-3</v>
      </c>
    </row>
    <row r="82" spans="1:6" s="4" customFormat="1" x14ac:dyDescent="0.25">
      <c r="A82" s="5" t="s">
        <v>156</v>
      </c>
      <c r="B82" s="5" t="s">
        <v>157</v>
      </c>
      <c r="C82" s="8">
        <v>1214779.6600000001</v>
      </c>
      <c r="D82" s="8">
        <v>1158713.05</v>
      </c>
      <c r="E82" s="9">
        <f t="shared" si="3"/>
        <v>-56066.610000000102</v>
      </c>
      <c r="F82" s="10">
        <f t="shared" si="2"/>
        <v>-4.6153727993766457E-2</v>
      </c>
    </row>
    <row r="83" spans="1:6" s="4" customFormat="1" x14ac:dyDescent="0.25">
      <c r="A83" s="5" t="s">
        <v>158</v>
      </c>
      <c r="B83" s="5" t="s">
        <v>159</v>
      </c>
      <c r="C83" s="8">
        <v>4570657.9800000004</v>
      </c>
      <c r="D83" s="8">
        <v>5066406.63</v>
      </c>
      <c r="E83" s="9">
        <f t="shared" si="3"/>
        <v>495748.64999999944</v>
      </c>
      <c r="F83" s="10">
        <f t="shared" si="2"/>
        <v>0.10846330050711854</v>
      </c>
    </row>
    <row r="84" spans="1:6" s="4" customFormat="1" x14ac:dyDescent="0.25">
      <c r="A84" s="5" t="s">
        <v>160</v>
      </c>
      <c r="B84" s="5" t="s">
        <v>161</v>
      </c>
      <c r="C84" s="8">
        <v>1794004.88</v>
      </c>
      <c r="D84" s="8">
        <v>1719236.11</v>
      </c>
      <c r="E84" s="9">
        <f t="shared" si="3"/>
        <v>-74768.769999999786</v>
      </c>
      <c r="F84" s="10">
        <f t="shared" si="2"/>
        <v>-4.1677015951037878E-2</v>
      </c>
    </row>
    <row r="85" spans="1:6" s="4" customFormat="1" x14ac:dyDescent="0.25">
      <c r="A85" s="5" t="s">
        <v>162</v>
      </c>
      <c r="B85" s="5" t="s">
        <v>163</v>
      </c>
      <c r="C85" s="8">
        <v>1690944.99</v>
      </c>
      <c r="D85" s="8">
        <v>1624023.41</v>
      </c>
      <c r="E85" s="9">
        <f t="shared" si="3"/>
        <v>-66921.580000000075</v>
      </c>
      <c r="F85" s="10">
        <f t="shared" si="2"/>
        <v>-3.9576438261306225E-2</v>
      </c>
    </row>
    <row r="86" spans="1:6" s="4" customFormat="1" x14ac:dyDescent="0.25">
      <c r="A86" s="5" t="s">
        <v>164</v>
      </c>
      <c r="B86" s="5" t="s">
        <v>165</v>
      </c>
      <c r="C86" s="8">
        <v>1552663.7100000002</v>
      </c>
      <c r="D86" s="8">
        <v>1546045.34</v>
      </c>
      <c r="E86" s="9">
        <f t="shared" si="3"/>
        <v>-6618.3700000001118</v>
      </c>
      <c r="F86" s="10">
        <f t="shared" si="2"/>
        <v>-4.262590770541105E-3</v>
      </c>
    </row>
    <row r="87" spans="1:6" s="4" customFormat="1" x14ac:dyDescent="0.25">
      <c r="A87" s="5" t="s">
        <v>166</v>
      </c>
      <c r="B87" s="5" t="s">
        <v>167</v>
      </c>
      <c r="C87" s="8">
        <v>1776855.39</v>
      </c>
      <c r="D87" s="8">
        <v>1886701.89</v>
      </c>
      <c r="E87" s="9">
        <f t="shared" si="3"/>
        <v>109846.5</v>
      </c>
      <c r="F87" s="10">
        <f t="shared" si="2"/>
        <v>6.1820731511527227E-2</v>
      </c>
    </row>
    <row r="88" spans="1:6" s="4" customFormat="1" x14ac:dyDescent="0.25">
      <c r="A88" s="5" t="s">
        <v>168</v>
      </c>
      <c r="B88" s="5" t="s">
        <v>169</v>
      </c>
      <c r="C88" s="8">
        <v>2460044.88</v>
      </c>
      <c r="D88" s="8">
        <v>2865773.5</v>
      </c>
      <c r="E88" s="9">
        <f t="shared" si="3"/>
        <v>405728.62000000011</v>
      </c>
      <c r="F88" s="10">
        <f t="shared" si="2"/>
        <v>0.16492732441531721</v>
      </c>
    </row>
    <row r="89" spans="1:6" s="4" customFormat="1" x14ac:dyDescent="0.25">
      <c r="A89" s="5" t="s">
        <v>170</v>
      </c>
      <c r="B89" s="5" t="s">
        <v>171</v>
      </c>
      <c r="C89" s="8">
        <v>3287078.49</v>
      </c>
      <c r="D89" s="8">
        <v>3310820.57</v>
      </c>
      <c r="E89" s="9">
        <f t="shared" si="3"/>
        <v>23742.079999999609</v>
      </c>
      <c r="F89" s="10">
        <f t="shared" si="2"/>
        <v>7.2228515602009878E-3</v>
      </c>
    </row>
    <row r="90" spans="1:6" s="4" customFormat="1" x14ac:dyDescent="0.25">
      <c r="A90" s="5" t="s">
        <v>172</v>
      </c>
      <c r="B90" s="5" t="s">
        <v>173</v>
      </c>
      <c r="C90" s="8">
        <v>6467885.8799999999</v>
      </c>
      <c r="D90" s="8">
        <v>7966781.0099999998</v>
      </c>
      <c r="E90" s="9">
        <f t="shared" si="3"/>
        <v>1498895.13</v>
      </c>
      <c r="F90" s="10">
        <f t="shared" si="2"/>
        <v>0.23174421407694965</v>
      </c>
    </row>
    <row r="91" spans="1:6" s="4" customFormat="1" x14ac:dyDescent="0.25">
      <c r="A91" s="5" t="s">
        <v>174</v>
      </c>
      <c r="B91" s="5" t="s">
        <v>175</v>
      </c>
      <c r="C91" s="8">
        <v>1303968.26</v>
      </c>
      <c r="D91" s="8">
        <v>1411987.8</v>
      </c>
      <c r="E91" s="9">
        <f t="shared" si="3"/>
        <v>108019.54000000004</v>
      </c>
      <c r="F91" s="10">
        <f t="shared" si="2"/>
        <v>8.283908689617954E-2</v>
      </c>
    </row>
    <row r="92" spans="1:6" s="4" customFormat="1" x14ac:dyDescent="0.25">
      <c r="A92" s="5" t="s">
        <v>176</v>
      </c>
      <c r="B92" s="5" t="s">
        <v>177</v>
      </c>
      <c r="C92" s="8">
        <v>1785870.51</v>
      </c>
      <c r="D92" s="8">
        <v>1818860.87</v>
      </c>
      <c r="E92" s="9">
        <f t="shared" si="3"/>
        <v>32990.360000000102</v>
      </c>
      <c r="F92" s="10">
        <f t="shared" si="2"/>
        <v>1.8472985479781566E-2</v>
      </c>
    </row>
    <row r="93" spans="1:6" s="4" customFormat="1" x14ac:dyDescent="0.25">
      <c r="A93" s="5" t="s">
        <v>178</v>
      </c>
      <c r="B93" s="5" t="s">
        <v>179</v>
      </c>
      <c r="C93" s="8">
        <v>1504898.98</v>
      </c>
      <c r="D93" s="8">
        <v>1587106.61</v>
      </c>
      <c r="E93" s="9">
        <f t="shared" si="3"/>
        <v>82207.630000000121</v>
      </c>
      <c r="F93" s="10">
        <f t="shared" si="2"/>
        <v>5.4626676669021414E-2</v>
      </c>
    </row>
    <row r="94" spans="1:6" s="4" customFormat="1" x14ac:dyDescent="0.25">
      <c r="A94" s="5" t="s">
        <v>180</v>
      </c>
      <c r="B94" s="5" t="s">
        <v>181</v>
      </c>
      <c r="C94" s="8">
        <v>1821731.69</v>
      </c>
      <c r="D94" s="8">
        <v>1841528.7</v>
      </c>
      <c r="E94" s="9">
        <f t="shared" si="3"/>
        <v>19797.010000000009</v>
      </c>
      <c r="F94" s="10">
        <f t="shared" si="2"/>
        <v>1.0867138178839063E-2</v>
      </c>
    </row>
    <row r="95" spans="1:6" s="4" customFormat="1" x14ac:dyDescent="0.25">
      <c r="A95" s="5" t="s">
        <v>182</v>
      </c>
      <c r="B95" s="5" t="s">
        <v>183</v>
      </c>
      <c r="C95" s="8">
        <v>1162202.48</v>
      </c>
      <c r="D95" s="8">
        <v>1223722.03</v>
      </c>
      <c r="E95" s="9">
        <f t="shared" si="3"/>
        <v>61519.550000000047</v>
      </c>
      <c r="F95" s="10">
        <f t="shared" si="2"/>
        <v>5.2933590367145018E-2</v>
      </c>
    </row>
    <row r="96" spans="1:6" s="4" customFormat="1" x14ac:dyDescent="0.25">
      <c r="A96" s="5" t="s">
        <v>184</v>
      </c>
      <c r="B96" s="5" t="s">
        <v>185</v>
      </c>
      <c r="C96" s="8">
        <v>1692488.41</v>
      </c>
      <c r="D96" s="8">
        <v>1732636.36</v>
      </c>
      <c r="E96" s="9">
        <f t="shared" si="3"/>
        <v>40147.950000000186</v>
      </c>
      <c r="F96" s="10">
        <f t="shared" si="2"/>
        <v>2.3721255497401124E-2</v>
      </c>
    </row>
    <row r="97" spans="1:6" s="4" customFormat="1" x14ac:dyDescent="0.25">
      <c r="A97" s="5" t="s">
        <v>186</v>
      </c>
      <c r="B97" s="5" t="s">
        <v>187</v>
      </c>
      <c r="C97" s="8">
        <v>940128.12</v>
      </c>
      <c r="D97" s="8">
        <v>891500.98</v>
      </c>
      <c r="E97" s="9">
        <f t="shared" si="3"/>
        <v>-48627.140000000014</v>
      </c>
      <c r="F97" s="10">
        <f t="shared" si="2"/>
        <v>-5.1723950135647484E-2</v>
      </c>
    </row>
    <row r="98" spans="1:6" s="4" customFormat="1" x14ac:dyDescent="0.25">
      <c r="A98" s="5" t="s">
        <v>188</v>
      </c>
      <c r="B98" s="5" t="s">
        <v>189</v>
      </c>
      <c r="C98" s="8">
        <v>936642.49</v>
      </c>
      <c r="D98" s="8">
        <v>1130851.0900000001</v>
      </c>
      <c r="E98" s="9">
        <f t="shared" si="3"/>
        <v>194208.60000000009</v>
      </c>
      <c r="F98" s="10">
        <f t="shared" si="2"/>
        <v>0.20734549422373535</v>
      </c>
    </row>
    <row r="99" spans="1:6" s="4" customFormat="1" x14ac:dyDescent="0.25">
      <c r="A99" s="5" t="s">
        <v>190</v>
      </c>
      <c r="B99" s="5" t="s">
        <v>191</v>
      </c>
      <c r="C99" s="8">
        <v>333101.25</v>
      </c>
      <c r="D99" s="8">
        <v>304606.15000000002</v>
      </c>
      <c r="E99" s="9">
        <f t="shared" si="3"/>
        <v>-28495.099999999977</v>
      </c>
      <c r="F99" s="10">
        <f t="shared" si="2"/>
        <v>-8.554486060919908E-2</v>
      </c>
    </row>
    <row r="100" spans="1:6" s="4" customFormat="1" x14ac:dyDescent="0.25">
      <c r="A100" s="5" t="s">
        <v>192</v>
      </c>
      <c r="B100" s="5" t="s">
        <v>193</v>
      </c>
      <c r="C100" s="8">
        <v>797214.94</v>
      </c>
      <c r="D100" s="8">
        <v>821094.97</v>
      </c>
      <c r="E100" s="9">
        <f t="shared" si="3"/>
        <v>23880.030000000028</v>
      </c>
      <c r="F100" s="10">
        <f t="shared" si="2"/>
        <v>2.9954318216866369E-2</v>
      </c>
    </row>
    <row r="101" spans="1:6" s="4" customFormat="1" x14ac:dyDescent="0.25">
      <c r="A101" s="5" t="s">
        <v>194</v>
      </c>
      <c r="B101" s="5" t="s">
        <v>195</v>
      </c>
      <c r="C101" s="8">
        <v>1852885.9</v>
      </c>
      <c r="D101" s="8">
        <v>1946825.23</v>
      </c>
      <c r="E101" s="9">
        <f t="shared" si="3"/>
        <v>93939.330000000075</v>
      </c>
      <c r="F101" s="10">
        <f t="shared" si="2"/>
        <v>5.0698928628039146E-2</v>
      </c>
    </row>
    <row r="102" spans="1:6" s="4" customFormat="1" x14ac:dyDescent="0.25">
      <c r="A102" s="5" t="s">
        <v>196</v>
      </c>
      <c r="B102" s="5" t="s">
        <v>197</v>
      </c>
      <c r="C102" s="8">
        <v>601660.42000000004</v>
      </c>
      <c r="D102" s="8">
        <v>657987.23</v>
      </c>
      <c r="E102" s="9">
        <f t="shared" si="3"/>
        <v>56326.809999999939</v>
      </c>
      <c r="F102" s="10">
        <f t="shared" si="2"/>
        <v>9.3618938736239179E-2</v>
      </c>
    </row>
    <row r="103" spans="1:6" s="4" customFormat="1" x14ac:dyDescent="0.25">
      <c r="A103" s="5" t="s">
        <v>198</v>
      </c>
      <c r="B103" s="5" t="s">
        <v>199</v>
      </c>
      <c r="C103" s="8">
        <v>1078771.3400000001</v>
      </c>
      <c r="D103" s="8">
        <v>1154729.44</v>
      </c>
      <c r="E103" s="9">
        <f t="shared" si="3"/>
        <v>75958.09999999986</v>
      </c>
      <c r="F103" s="10">
        <f t="shared" si="2"/>
        <v>7.0411677788918506E-2</v>
      </c>
    </row>
    <row r="104" spans="1:6" s="4" customFormat="1" x14ac:dyDescent="0.25">
      <c r="A104" s="5" t="s">
        <v>200</v>
      </c>
      <c r="B104" s="5" t="s">
        <v>201</v>
      </c>
      <c r="C104" s="8">
        <v>787145.29</v>
      </c>
      <c r="D104" s="8">
        <v>783043.97</v>
      </c>
      <c r="E104" s="9">
        <f t="shared" si="3"/>
        <v>-4101.3200000000652</v>
      </c>
      <c r="F104" s="10">
        <f t="shared" si="2"/>
        <v>-5.2103722808276793E-3</v>
      </c>
    </row>
    <row r="105" spans="1:6" s="4" customFormat="1" x14ac:dyDescent="0.25">
      <c r="A105" s="5" t="s">
        <v>202</v>
      </c>
      <c r="B105" s="5" t="s">
        <v>203</v>
      </c>
      <c r="C105" s="8">
        <v>462970</v>
      </c>
      <c r="D105" s="8">
        <v>631183.32999999996</v>
      </c>
      <c r="E105" s="9">
        <f t="shared" si="3"/>
        <v>168213.32999999996</v>
      </c>
      <c r="F105" s="10">
        <f t="shared" si="2"/>
        <v>0.36333527010389433</v>
      </c>
    </row>
    <row r="106" spans="1:6" s="4" customFormat="1" x14ac:dyDescent="0.25">
      <c r="A106" s="5" t="s">
        <v>204</v>
      </c>
      <c r="B106" s="5" t="s">
        <v>205</v>
      </c>
      <c r="C106" s="8">
        <v>1186311.8499999999</v>
      </c>
      <c r="D106" s="8">
        <v>1268649.01</v>
      </c>
      <c r="E106" s="9">
        <f t="shared" si="3"/>
        <v>82337.160000000149</v>
      </c>
      <c r="F106" s="10">
        <f t="shared" si="2"/>
        <v>6.9405999779906233E-2</v>
      </c>
    </row>
    <row r="107" spans="1:6" s="4" customFormat="1" x14ac:dyDescent="0.25">
      <c r="A107" s="5" t="s">
        <v>206</v>
      </c>
      <c r="B107" s="5" t="s">
        <v>207</v>
      </c>
      <c r="C107" s="8">
        <v>738370.72</v>
      </c>
      <c r="D107" s="8">
        <v>769066.41</v>
      </c>
      <c r="E107" s="9">
        <f t="shared" si="3"/>
        <v>30695.690000000061</v>
      </c>
      <c r="F107" s="10">
        <f t="shared" si="2"/>
        <v>4.1572192895189646E-2</v>
      </c>
    </row>
    <row r="108" spans="1:6" s="4" customFormat="1" x14ac:dyDescent="0.25">
      <c r="A108" s="5" t="s">
        <v>208</v>
      </c>
      <c r="B108" s="5" t="s">
        <v>209</v>
      </c>
      <c r="C108" s="8">
        <v>2777458.5799999996</v>
      </c>
      <c r="D108" s="8">
        <v>2872580.18</v>
      </c>
      <c r="E108" s="9">
        <f t="shared" si="3"/>
        <v>95121.600000000559</v>
      </c>
      <c r="F108" s="10">
        <f t="shared" si="2"/>
        <v>3.4247711445619673E-2</v>
      </c>
    </row>
    <row r="109" spans="1:6" s="4" customFormat="1" x14ac:dyDescent="0.25">
      <c r="A109" s="5" t="s">
        <v>210</v>
      </c>
      <c r="B109" s="5" t="s">
        <v>211</v>
      </c>
      <c r="C109" s="8">
        <v>1277804.8</v>
      </c>
      <c r="D109" s="8">
        <v>1262955.1100000001</v>
      </c>
      <c r="E109" s="9">
        <f t="shared" si="3"/>
        <v>-14849.689999999944</v>
      </c>
      <c r="F109" s="10">
        <f t="shared" si="2"/>
        <v>-1.1621250757549153E-2</v>
      </c>
    </row>
    <row r="110" spans="1:6" s="4" customFormat="1" x14ac:dyDescent="0.25">
      <c r="A110" s="5" t="s">
        <v>212</v>
      </c>
      <c r="B110" s="5" t="s">
        <v>213</v>
      </c>
      <c r="C110" s="8">
        <v>2827260</v>
      </c>
      <c r="D110" s="8">
        <v>2920130.91</v>
      </c>
      <c r="E110" s="9">
        <f t="shared" si="3"/>
        <v>92870.910000000149</v>
      </c>
      <c r="F110" s="10">
        <f t="shared" si="2"/>
        <v>3.2848379703317047E-2</v>
      </c>
    </row>
    <row r="111" spans="1:6" s="4" customFormat="1" x14ac:dyDescent="0.25">
      <c r="A111" s="5" t="s">
        <v>214</v>
      </c>
      <c r="B111" s="5" t="s">
        <v>215</v>
      </c>
      <c r="C111" s="8">
        <v>2301217.79</v>
      </c>
      <c r="D111" s="8">
        <v>2266011.27</v>
      </c>
      <c r="E111" s="9">
        <f t="shared" si="3"/>
        <v>-35206.520000000019</v>
      </c>
      <c r="F111" s="10">
        <f t="shared" si="2"/>
        <v>-1.5299082143807005E-2</v>
      </c>
    </row>
    <row r="112" spans="1:6" s="4" customFormat="1" x14ac:dyDescent="0.25">
      <c r="A112" s="5" t="s">
        <v>216</v>
      </c>
      <c r="B112" s="5" t="s">
        <v>217</v>
      </c>
      <c r="C112" s="8">
        <v>2758065.93</v>
      </c>
      <c r="D112" s="8">
        <v>2936217.52</v>
      </c>
      <c r="E112" s="9">
        <f t="shared" si="3"/>
        <v>178151.58999999985</v>
      </c>
      <c r="F112" s="10">
        <f t="shared" si="2"/>
        <v>6.4592941039665369E-2</v>
      </c>
    </row>
    <row r="113" spans="1:6" s="4" customFormat="1" x14ac:dyDescent="0.25">
      <c r="A113" s="5" t="s">
        <v>218</v>
      </c>
      <c r="B113" s="5" t="s">
        <v>219</v>
      </c>
      <c r="C113" s="8">
        <v>1303494.22</v>
      </c>
      <c r="D113" s="8">
        <v>1282713.3999999999</v>
      </c>
      <c r="E113" s="9">
        <f t="shared" si="3"/>
        <v>-20780.820000000065</v>
      </c>
      <c r="F113" s="10">
        <f t="shared" si="2"/>
        <v>-1.5942395202949242E-2</v>
      </c>
    </row>
    <row r="114" spans="1:6" s="4" customFormat="1" x14ac:dyDescent="0.25">
      <c r="A114" s="5" t="s">
        <v>220</v>
      </c>
      <c r="B114" s="5" t="s">
        <v>221</v>
      </c>
      <c r="C114" s="8">
        <v>881490.45</v>
      </c>
      <c r="D114" s="8">
        <v>941352.51</v>
      </c>
      <c r="E114" s="9">
        <f t="shared" si="3"/>
        <v>59862.060000000056</v>
      </c>
      <c r="F114" s="10">
        <f t="shared" si="2"/>
        <v>6.7910049394182381E-2</v>
      </c>
    </row>
    <row r="115" spans="1:6" s="4" customFormat="1" x14ac:dyDescent="0.25">
      <c r="A115" s="5" t="s">
        <v>222</v>
      </c>
      <c r="B115" s="5" t="s">
        <v>223</v>
      </c>
      <c r="C115" s="8">
        <v>418560.77</v>
      </c>
      <c r="D115" s="8">
        <v>389264.31</v>
      </c>
      <c r="E115" s="9">
        <f t="shared" si="3"/>
        <v>-29296.460000000021</v>
      </c>
      <c r="F115" s="10">
        <f t="shared" si="2"/>
        <v>-6.9993324983609953E-2</v>
      </c>
    </row>
    <row r="116" spans="1:6" s="4" customFormat="1" x14ac:dyDescent="0.25">
      <c r="A116" s="5" t="s">
        <v>224</v>
      </c>
      <c r="B116" s="5" t="s">
        <v>225</v>
      </c>
      <c r="C116" s="8">
        <v>1316421.0900000001</v>
      </c>
      <c r="D116" s="8">
        <v>1384268.15</v>
      </c>
      <c r="E116" s="9">
        <f t="shared" si="3"/>
        <v>67847.059999999823</v>
      </c>
      <c r="F116" s="10">
        <f t="shared" si="2"/>
        <v>5.1539025404097577E-2</v>
      </c>
    </row>
    <row r="117" spans="1:6" s="4" customFormat="1" x14ac:dyDescent="0.25">
      <c r="A117" s="5" t="s">
        <v>226</v>
      </c>
      <c r="B117" s="5" t="s">
        <v>227</v>
      </c>
      <c r="C117" s="8">
        <v>1087639.2</v>
      </c>
      <c r="D117" s="8">
        <v>1064275.1299999999</v>
      </c>
      <c r="E117" s="9">
        <f t="shared" si="3"/>
        <v>-23364.070000000065</v>
      </c>
      <c r="F117" s="10">
        <f t="shared" si="2"/>
        <v>-2.1481452672908505E-2</v>
      </c>
    </row>
    <row r="118" spans="1:6" s="4" customFormat="1" x14ac:dyDescent="0.25">
      <c r="A118" s="5" t="s">
        <v>228</v>
      </c>
      <c r="B118" s="5" t="s">
        <v>229</v>
      </c>
      <c r="C118" s="8">
        <v>1406893.4000000001</v>
      </c>
      <c r="D118" s="8">
        <v>1395794.04</v>
      </c>
      <c r="E118" s="9">
        <f t="shared" si="3"/>
        <v>-11099.360000000102</v>
      </c>
      <c r="F118" s="10">
        <f t="shared" si="2"/>
        <v>-7.8892686539009296E-3</v>
      </c>
    </row>
    <row r="119" spans="1:6" s="4" customFormat="1" x14ac:dyDescent="0.25">
      <c r="A119" s="5" t="s">
        <v>230</v>
      </c>
      <c r="B119" s="5" t="s">
        <v>231</v>
      </c>
      <c r="C119" s="8">
        <v>2208768.86</v>
      </c>
      <c r="D119" s="8">
        <v>2552892.4500000002</v>
      </c>
      <c r="E119" s="9">
        <f t="shared" si="3"/>
        <v>344123.59000000032</v>
      </c>
      <c r="F119" s="10">
        <f t="shared" si="2"/>
        <v>0.15579882360348032</v>
      </c>
    </row>
    <row r="120" spans="1:6" s="4" customFormat="1" x14ac:dyDescent="0.25">
      <c r="A120" s="5" t="s">
        <v>232</v>
      </c>
      <c r="B120" s="5" t="s">
        <v>233</v>
      </c>
      <c r="C120" s="8">
        <v>1174176.95</v>
      </c>
      <c r="D120" s="8">
        <v>1152490.43</v>
      </c>
      <c r="E120" s="9">
        <f t="shared" si="3"/>
        <v>-21686.520000000019</v>
      </c>
      <c r="F120" s="10">
        <f t="shared" ref="F120:F158" si="4">SUM(E120/C120)</f>
        <v>-1.8469550096346227E-2</v>
      </c>
    </row>
    <row r="121" spans="1:6" s="4" customFormat="1" x14ac:dyDescent="0.25">
      <c r="A121" s="5" t="s">
        <v>234</v>
      </c>
      <c r="B121" s="5" t="s">
        <v>235</v>
      </c>
      <c r="C121" s="8">
        <v>1978486.64</v>
      </c>
      <c r="D121" s="8">
        <v>1881862.81</v>
      </c>
      <c r="E121" s="9">
        <f t="shared" si="3"/>
        <v>-96623.829999999842</v>
      </c>
      <c r="F121" s="10">
        <f t="shared" si="4"/>
        <v>-4.8837241579756052E-2</v>
      </c>
    </row>
    <row r="122" spans="1:6" s="4" customFormat="1" x14ac:dyDescent="0.25">
      <c r="A122" s="5" t="s">
        <v>236</v>
      </c>
      <c r="B122" s="5" t="s">
        <v>237</v>
      </c>
      <c r="C122" s="8">
        <v>531488.19999999995</v>
      </c>
      <c r="D122" s="8">
        <v>521444.37</v>
      </c>
      <c r="E122" s="9">
        <f t="shared" si="3"/>
        <v>-10043.829999999958</v>
      </c>
      <c r="F122" s="10">
        <f t="shared" si="4"/>
        <v>-1.8897559720046388E-2</v>
      </c>
    </row>
    <row r="123" spans="1:6" s="4" customFormat="1" x14ac:dyDescent="0.25">
      <c r="A123" s="5" t="s">
        <v>238</v>
      </c>
      <c r="B123" s="5" t="s">
        <v>239</v>
      </c>
      <c r="C123" s="8">
        <v>763390.7</v>
      </c>
      <c r="D123" s="8">
        <v>796716.78</v>
      </c>
      <c r="E123" s="9">
        <f t="shared" si="3"/>
        <v>33326.080000000075</v>
      </c>
      <c r="F123" s="10">
        <f t="shared" si="4"/>
        <v>4.3655339264678072E-2</v>
      </c>
    </row>
    <row r="124" spans="1:6" s="4" customFormat="1" x14ac:dyDescent="0.25">
      <c r="A124" s="5" t="s">
        <v>240</v>
      </c>
      <c r="B124" s="5" t="s">
        <v>241</v>
      </c>
      <c r="C124" s="8">
        <v>753900.06</v>
      </c>
      <c r="D124" s="8">
        <v>757690.46</v>
      </c>
      <c r="E124" s="9">
        <f t="shared" si="3"/>
        <v>3790.3999999999069</v>
      </c>
      <c r="F124" s="10">
        <f t="shared" si="4"/>
        <v>5.0277221094794803E-3</v>
      </c>
    </row>
    <row r="125" spans="1:6" s="4" customFormat="1" x14ac:dyDescent="0.25">
      <c r="A125" s="5" t="s">
        <v>242</v>
      </c>
      <c r="B125" s="5" t="s">
        <v>243</v>
      </c>
      <c r="C125" s="8">
        <v>8953241.4600000009</v>
      </c>
      <c r="D125" s="8">
        <v>8941112.5800000001</v>
      </c>
      <c r="E125" s="9">
        <f t="shared" si="3"/>
        <v>-12128.88000000082</v>
      </c>
      <c r="F125" s="10">
        <f t="shared" si="4"/>
        <v>-1.3546914884612995E-3</v>
      </c>
    </row>
    <row r="126" spans="1:6" s="4" customFormat="1" x14ac:dyDescent="0.25">
      <c r="A126" s="5" t="s">
        <v>244</v>
      </c>
      <c r="B126" s="5" t="s">
        <v>245</v>
      </c>
      <c r="C126" s="8">
        <v>2066361.1099999999</v>
      </c>
      <c r="D126" s="8">
        <v>2328264.96</v>
      </c>
      <c r="E126" s="9">
        <f t="shared" si="3"/>
        <v>261903.85000000009</v>
      </c>
      <c r="F126" s="10">
        <f t="shared" si="4"/>
        <v>0.12674640881138152</v>
      </c>
    </row>
    <row r="127" spans="1:6" s="4" customFormat="1" x14ac:dyDescent="0.25">
      <c r="A127" s="5" t="s">
        <v>246</v>
      </c>
      <c r="B127" s="5" t="s">
        <v>247</v>
      </c>
      <c r="C127" s="8">
        <v>2262660.79</v>
      </c>
      <c r="D127" s="8">
        <v>2342976.65</v>
      </c>
      <c r="E127" s="9">
        <f t="shared" si="3"/>
        <v>80315.85999999987</v>
      </c>
      <c r="F127" s="10">
        <f t="shared" si="4"/>
        <v>3.5496200029170026E-2</v>
      </c>
    </row>
    <row r="128" spans="1:6" s="4" customFormat="1" x14ac:dyDescent="0.25">
      <c r="A128" s="5" t="s">
        <v>248</v>
      </c>
      <c r="B128" s="5" t="s">
        <v>249</v>
      </c>
      <c r="C128" s="8">
        <v>769882.27</v>
      </c>
      <c r="D128" s="8">
        <v>839053.95</v>
      </c>
      <c r="E128" s="9">
        <f t="shared" si="3"/>
        <v>69171.679999999935</v>
      </c>
      <c r="F128" s="10">
        <f t="shared" si="4"/>
        <v>8.9847087919039795E-2</v>
      </c>
    </row>
    <row r="129" spans="1:6" s="4" customFormat="1" x14ac:dyDescent="0.25">
      <c r="A129" s="5" t="s">
        <v>250</v>
      </c>
      <c r="B129" s="5" t="s">
        <v>251</v>
      </c>
      <c r="C129" s="8">
        <v>270463.40999999997</v>
      </c>
      <c r="D129" s="8">
        <v>308582.3</v>
      </c>
      <c r="E129" s="9">
        <f t="shared" si="3"/>
        <v>38118.890000000014</v>
      </c>
      <c r="F129" s="10">
        <f t="shared" si="4"/>
        <v>0.14093917546924375</v>
      </c>
    </row>
    <row r="130" spans="1:6" s="4" customFormat="1" x14ac:dyDescent="0.25">
      <c r="A130" s="5" t="s">
        <v>252</v>
      </c>
      <c r="B130" s="5" t="s">
        <v>253</v>
      </c>
      <c r="C130" s="8">
        <v>2833018.58</v>
      </c>
      <c r="D130" s="8">
        <v>2670893.5499999998</v>
      </c>
      <c r="E130" s="9">
        <f t="shared" si="3"/>
        <v>-162125.03000000026</v>
      </c>
      <c r="F130" s="10">
        <f t="shared" si="4"/>
        <v>-5.7226956132423339E-2</v>
      </c>
    </row>
    <row r="131" spans="1:6" s="4" customFormat="1" x14ac:dyDescent="0.25">
      <c r="A131" s="5" t="s">
        <v>254</v>
      </c>
      <c r="B131" s="5" t="s">
        <v>255</v>
      </c>
      <c r="C131" s="8">
        <v>2125952.5499999998</v>
      </c>
      <c r="D131" s="8">
        <v>2186707.2799999998</v>
      </c>
      <c r="E131" s="9">
        <f t="shared" si="3"/>
        <v>60754.729999999981</v>
      </c>
      <c r="F131" s="10">
        <f t="shared" si="4"/>
        <v>2.8577650992257557E-2</v>
      </c>
    </row>
    <row r="132" spans="1:6" s="4" customFormat="1" x14ac:dyDescent="0.25">
      <c r="A132" s="5" t="s">
        <v>256</v>
      </c>
      <c r="B132" s="5" t="s">
        <v>257</v>
      </c>
      <c r="C132" s="8">
        <v>1728046.8199999998</v>
      </c>
      <c r="D132" s="8">
        <v>1924957.56</v>
      </c>
      <c r="E132" s="9">
        <f t="shared" si="3"/>
        <v>196910.74000000022</v>
      </c>
      <c r="F132" s="10">
        <f t="shared" si="4"/>
        <v>0.11394988707539778</v>
      </c>
    </row>
    <row r="133" spans="1:6" s="4" customFormat="1" x14ac:dyDescent="0.25">
      <c r="A133" s="5" t="s">
        <v>258</v>
      </c>
      <c r="B133" s="5" t="s">
        <v>259</v>
      </c>
      <c r="C133" s="8">
        <v>1236910.2</v>
      </c>
      <c r="D133" s="8">
        <v>2193926.66</v>
      </c>
      <c r="E133" s="9">
        <f t="shared" si="3"/>
        <v>957016.4600000002</v>
      </c>
      <c r="F133" s="10">
        <f t="shared" si="4"/>
        <v>0.77371539178834503</v>
      </c>
    </row>
    <row r="134" spans="1:6" s="4" customFormat="1" x14ac:dyDescent="0.25">
      <c r="A134" s="5" t="s">
        <v>260</v>
      </c>
      <c r="B134" s="5" t="s">
        <v>261</v>
      </c>
      <c r="C134" s="8">
        <v>1069866.47</v>
      </c>
      <c r="D134" s="8"/>
      <c r="E134" s="9">
        <f t="shared" si="3"/>
        <v>-1069866.47</v>
      </c>
      <c r="F134" s="10">
        <f t="shared" si="4"/>
        <v>-1</v>
      </c>
    </row>
    <row r="135" spans="1:6" s="4" customFormat="1" x14ac:dyDescent="0.25">
      <c r="A135" s="5" t="s">
        <v>262</v>
      </c>
      <c r="B135" s="5" t="s">
        <v>263</v>
      </c>
      <c r="C135" s="8">
        <v>690644.93</v>
      </c>
      <c r="D135" s="8">
        <v>583015.4</v>
      </c>
      <c r="E135" s="9">
        <f t="shared" si="3"/>
        <v>-107629.53000000003</v>
      </c>
      <c r="F135" s="10">
        <f t="shared" si="4"/>
        <v>-0.1558391661544522</v>
      </c>
    </row>
    <row r="136" spans="1:6" s="4" customFormat="1" x14ac:dyDescent="0.25">
      <c r="A136" s="5" t="s">
        <v>264</v>
      </c>
      <c r="B136" s="5" t="s">
        <v>265</v>
      </c>
      <c r="C136" s="8">
        <v>473044.99</v>
      </c>
      <c r="D136" s="8">
        <v>339859.21</v>
      </c>
      <c r="E136" s="9">
        <f t="shared" si="3"/>
        <v>-133185.77999999997</v>
      </c>
      <c r="F136" s="10">
        <f t="shared" si="4"/>
        <v>-0.28154992192180278</v>
      </c>
    </row>
    <row r="137" spans="1:6" s="4" customFormat="1" x14ac:dyDescent="0.25">
      <c r="A137" s="5" t="s">
        <v>266</v>
      </c>
      <c r="B137" s="5" t="s">
        <v>267</v>
      </c>
      <c r="C137" s="8">
        <v>1163799</v>
      </c>
      <c r="D137" s="8">
        <v>1250624.75</v>
      </c>
      <c r="E137" s="9">
        <f t="shared" ref="E137:E158" si="5">SUM(D137-C137)</f>
        <v>86825.75</v>
      </c>
      <c r="F137" s="10">
        <f t="shared" si="4"/>
        <v>7.4605451628674713E-2</v>
      </c>
    </row>
    <row r="138" spans="1:6" s="4" customFormat="1" x14ac:dyDescent="0.25">
      <c r="A138" s="5" t="s">
        <v>268</v>
      </c>
      <c r="B138" s="5" t="s">
        <v>269</v>
      </c>
      <c r="C138" s="8">
        <v>1389106</v>
      </c>
      <c r="D138" s="8">
        <v>1339954.05</v>
      </c>
      <c r="E138" s="9">
        <f t="shared" si="5"/>
        <v>-49151.949999999953</v>
      </c>
      <c r="F138" s="10">
        <f t="shared" si="4"/>
        <v>-3.5383872793004964E-2</v>
      </c>
    </row>
    <row r="139" spans="1:6" s="4" customFormat="1" x14ac:dyDescent="0.25">
      <c r="A139" s="5">
        <v>7011</v>
      </c>
      <c r="B139" s="5" t="s">
        <v>270</v>
      </c>
      <c r="C139" s="8">
        <v>897349.84000000008</v>
      </c>
      <c r="D139" s="8">
        <v>854619.24</v>
      </c>
      <c r="E139" s="9">
        <f t="shared" si="5"/>
        <v>-42730.600000000093</v>
      </c>
      <c r="F139" s="10">
        <f t="shared" si="4"/>
        <v>-4.7618663418940478E-2</v>
      </c>
    </row>
    <row r="140" spans="1:6" s="4" customFormat="1" x14ac:dyDescent="0.25">
      <c r="A140" s="5" t="s">
        <v>271</v>
      </c>
      <c r="B140" s="5" t="s">
        <v>272</v>
      </c>
      <c r="C140" s="8">
        <v>1803408.11</v>
      </c>
      <c r="D140" s="8">
        <v>2012707.95</v>
      </c>
      <c r="E140" s="9">
        <f t="shared" si="5"/>
        <v>209299.83999999985</v>
      </c>
      <c r="F140" s="10">
        <f t="shared" si="4"/>
        <v>0.11605794541979732</v>
      </c>
    </row>
    <row r="141" spans="1:6" s="4" customFormat="1" x14ac:dyDescent="0.25">
      <c r="A141" s="5" t="s">
        <v>273</v>
      </c>
      <c r="B141" s="5" t="s">
        <v>274</v>
      </c>
      <c r="C141" s="8">
        <v>1773204.8299999998</v>
      </c>
      <c r="D141" s="8">
        <v>2126877.29</v>
      </c>
      <c r="E141" s="9">
        <f t="shared" si="5"/>
        <v>353672.4600000002</v>
      </c>
      <c r="F141" s="10">
        <f t="shared" si="4"/>
        <v>0.19945381042076241</v>
      </c>
    </row>
    <row r="142" spans="1:6" s="4" customFormat="1" x14ac:dyDescent="0.25">
      <c r="A142" s="5" t="s">
        <v>275</v>
      </c>
      <c r="B142" s="5" t="s">
        <v>276</v>
      </c>
      <c r="C142" s="8">
        <v>1120282.05</v>
      </c>
      <c r="D142" s="8">
        <v>1562528.43</v>
      </c>
      <c r="E142" s="9">
        <f t="shared" si="5"/>
        <v>442246.37999999989</v>
      </c>
      <c r="F142" s="10">
        <f t="shared" si="4"/>
        <v>0.39476342587119007</v>
      </c>
    </row>
    <row r="143" spans="1:6" s="4" customFormat="1" x14ac:dyDescent="0.25">
      <c r="A143" s="5" t="s">
        <v>277</v>
      </c>
      <c r="B143" s="5" t="s">
        <v>278</v>
      </c>
      <c r="C143" s="8">
        <v>1502821.56</v>
      </c>
      <c r="D143" s="8">
        <v>1447074.52</v>
      </c>
      <c r="E143" s="9">
        <f t="shared" si="5"/>
        <v>-55747.040000000037</v>
      </c>
      <c r="F143" s="10">
        <f t="shared" si="4"/>
        <v>-3.709491631195392E-2</v>
      </c>
    </row>
    <row r="144" spans="1:6" s="4" customFormat="1" x14ac:dyDescent="0.25">
      <c r="A144" s="5" t="s">
        <v>279</v>
      </c>
      <c r="B144" s="5" t="s">
        <v>280</v>
      </c>
      <c r="C144" s="8">
        <v>1122712.21</v>
      </c>
      <c r="D144" s="8">
        <v>1235366.77</v>
      </c>
      <c r="E144" s="9">
        <f t="shared" si="5"/>
        <v>112654.56000000006</v>
      </c>
      <c r="F144" s="10">
        <f t="shared" si="4"/>
        <v>0.10034144012738586</v>
      </c>
    </row>
    <row r="145" spans="1:6" s="4" customFormat="1" x14ac:dyDescent="0.25">
      <c r="A145" s="5" t="s">
        <v>281</v>
      </c>
      <c r="B145" s="5" t="s">
        <v>282</v>
      </c>
      <c r="C145" s="8">
        <v>1344571.49</v>
      </c>
      <c r="D145" s="8">
        <v>1529880.3</v>
      </c>
      <c r="E145" s="9">
        <f t="shared" si="5"/>
        <v>185308.81000000006</v>
      </c>
      <c r="F145" s="10">
        <f t="shared" si="4"/>
        <v>0.13781997564145887</v>
      </c>
    </row>
    <row r="146" spans="1:6" s="4" customFormat="1" x14ac:dyDescent="0.25">
      <c r="A146" s="5" t="s">
        <v>283</v>
      </c>
      <c r="B146" s="5" t="s">
        <v>284</v>
      </c>
      <c r="C146" s="8">
        <v>5988443.9800000004</v>
      </c>
      <c r="D146" s="8">
        <v>6046856.3799999999</v>
      </c>
      <c r="E146" s="9">
        <f t="shared" si="5"/>
        <v>58412.399999999441</v>
      </c>
      <c r="F146" s="10">
        <f t="shared" si="4"/>
        <v>9.7541865958975602E-3</v>
      </c>
    </row>
    <row r="147" spans="1:6" s="4" customFormat="1" x14ac:dyDescent="0.25">
      <c r="A147" s="5" t="s">
        <v>285</v>
      </c>
      <c r="B147" s="5" t="s">
        <v>286</v>
      </c>
      <c r="C147" s="8">
        <v>552462.93999999994</v>
      </c>
      <c r="D147" s="8">
        <v>605293.36</v>
      </c>
      <c r="E147" s="9">
        <f t="shared" si="5"/>
        <v>52830.420000000042</v>
      </c>
      <c r="F147" s="10">
        <f t="shared" si="4"/>
        <v>9.5627084053819159E-2</v>
      </c>
    </row>
    <row r="148" spans="1:6" s="4" customFormat="1" x14ac:dyDescent="0.25">
      <c r="A148" s="5" t="s">
        <v>287</v>
      </c>
      <c r="B148" s="5" t="s">
        <v>288</v>
      </c>
      <c r="C148" s="8">
        <v>578985.92000000004</v>
      </c>
      <c r="D148" s="8">
        <v>638697.64</v>
      </c>
      <c r="E148" s="9">
        <f t="shared" si="5"/>
        <v>59711.719999999972</v>
      </c>
      <c r="F148" s="10">
        <f t="shared" si="4"/>
        <v>0.10313155801785295</v>
      </c>
    </row>
    <row r="149" spans="1:6" s="4" customFormat="1" x14ac:dyDescent="0.25">
      <c r="A149" s="5" t="s">
        <v>289</v>
      </c>
      <c r="B149" s="5" t="s">
        <v>290</v>
      </c>
      <c r="C149" s="8">
        <v>1312632.69</v>
      </c>
      <c r="D149" s="8">
        <v>1309573.95</v>
      </c>
      <c r="E149" s="9">
        <f t="shared" si="5"/>
        <v>-3058.7399999999907</v>
      </c>
      <c r="F149" s="10">
        <f t="shared" si="4"/>
        <v>-2.3302329915309292E-3</v>
      </c>
    </row>
    <row r="150" spans="1:6" s="4" customFormat="1" x14ac:dyDescent="0.25">
      <c r="A150" s="5" t="s">
        <v>291</v>
      </c>
      <c r="B150" s="5" t="s">
        <v>292</v>
      </c>
      <c r="C150" s="8">
        <v>3468529.93</v>
      </c>
      <c r="D150" s="8">
        <v>3204106.91</v>
      </c>
      <c r="E150" s="9">
        <f t="shared" si="5"/>
        <v>-264423.02</v>
      </c>
      <c r="F150" s="10">
        <f t="shared" si="4"/>
        <v>-7.6234896436370089E-2</v>
      </c>
    </row>
    <row r="151" spans="1:6" s="4" customFormat="1" x14ac:dyDescent="0.25">
      <c r="A151" s="5" t="s">
        <v>293</v>
      </c>
      <c r="B151" s="5" t="s">
        <v>294</v>
      </c>
      <c r="C151" s="8">
        <v>2382707.5699999998</v>
      </c>
      <c r="D151" s="8">
        <v>2805379.19</v>
      </c>
      <c r="E151" s="9">
        <f t="shared" si="5"/>
        <v>422671.62000000011</v>
      </c>
      <c r="F151" s="10">
        <f t="shared" si="4"/>
        <v>0.17739131117965942</v>
      </c>
    </row>
    <row r="152" spans="1:6" s="4" customFormat="1" x14ac:dyDescent="0.25">
      <c r="A152" s="5" t="s">
        <v>295</v>
      </c>
      <c r="B152" s="5" t="s">
        <v>296</v>
      </c>
      <c r="C152" s="8">
        <v>975442.16</v>
      </c>
      <c r="D152" s="8">
        <v>993182.7</v>
      </c>
      <c r="E152" s="9">
        <f t="shared" si="5"/>
        <v>17740.539999999921</v>
      </c>
      <c r="F152" s="10">
        <f t="shared" si="4"/>
        <v>1.8187177802525902E-2</v>
      </c>
    </row>
    <row r="153" spans="1:6" s="4" customFormat="1" x14ac:dyDescent="0.25">
      <c r="A153" s="5" t="s">
        <v>297</v>
      </c>
      <c r="B153" s="5" t="s">
        <v>298</v>
      </c>
      <c r="C153" s="8">
        <v>795782.42</v>
      </c>
      <c r="D153" s="8">
        <v>850841.61</v>
      </c>
      <c r="E153" s="9">
        <f t="shared" si="5"/>
        <v>55059.189999999944</v>
      </c>
      <c r="F153" s="10">
        <f t="shared" si="4"/>
        <v>6.9188748854240756E-2</v>
      </c>
    </row>
    <row r="154" spans="1:6" s="4" customFormat="1" x14ac:dyDescent="0.25">
      <c r="A154" s="5" t="s">
        <v>299</v>
      </c>
      <c r="B154" s="5" t="s">
        <v>300</v>
      </c>
      <c r="C154" s="8">
        <v>1731645.15</v>
      </c>
      <c r="D154" s="8">
        <v>1737203.91</v>
      </c>
      <c r="E154" s="9">
        <f t="shared" si="5"/>
        <v>5558.7600000000093</v>
      </c>
      <c r="F154" s="10">
        <f t="shared" si="4"/>
        <v>3.2101034094658538E-3</v>
      </c>
    </row>
    <row r="155" spans="1:6" s="4" customFormat="1" x14ac:dyDescent="0.25">
      <c r="A155" s="5" t="s">
        <v>301</v>
      </c>
      <c r="B155" s="5" t="s">
        <v>302</v>
      </c>
      <c r="C155" s="8">
        <v>359725.2</v>
      </c>
      <c r="D155" s="8">
        <v>380662.02</v>
      </c>
      <c r="E155" s="9">
        <f t="shared" si="5"/>
        <v>20936.820000000007</v>
      </c>
      <c r="F155" s="10">
        <f t="shared" si="4"/>
        <v>5.8202261059275263E-2</v>
      </c>
    </row>
    <row r="156" spans="1:6" s="4" customFormat="1" x14ac:dyDescent="0.25">
      <c r="A156" s="5" t="s">
        <v>303</v>
      </c>
      <c r="B156" s="5" t="s">
        <v>304</v>
      </c>
      <c r="C156" s="8">
        <v>556205.21</v>
      </c>
      <c r="D156" s="8">
        <v>552111.51</v>
      </c>
      <c r="E156" s="9">
        <f t="shared" si="5"/>
        <v>-4093.6999999999534</v>
      </c>
      <c r="F156" s="10">
        <f t="shared" si="4"/>
        <v>-7.3600533155738579E-3</v>
      </c>
    </row>
    <row r="157" spans="1:6" s="4" customFormat="1" x14ac:dyDescent="0.25">
      <c r="A157" s="5" t="s">
        <v>305</v>
      </c>
      <c r="B157" s="5" t="s">
        <v>306</v>
      </c>
      <c r="C157" s="8">
        <v>915250.59</v>
      </c>
      <c r="D157" s="8">
        <v>938303.2</v>
      </c>
      <c r="E157" s="9">
        <f t="shared" si="5"/>
        <v>23052.609999999986</v>
      </c>
      <c r="F157" s="10">
        <f t="shared" si="4"/>
        <v>2.5187211296962931E-2</v>
      </c>
    </row>
    <row r="158" spans="1:6" s="4" customFormat="1" x14ac:dyDescent="0.25">
      <c r="A158" s="5" t="s">
        <v>307</v>
      </c>
      <c r="B158" s="5" t="s">
        <v>308</v>
      </c>
      <c r="C158" s="8">
        <v>1101347.4300000002</v>
      </c>
      <c r="D158" s="8">
        <v>1278464.75</v>
      </c>
      <c r="E158" s="9">
        <f t="shared" si="5"/>
        <v>177117.31999999983</v>
      </c>
      <c r="F158" s="10">
        <f t="shared" si="4"/>
        <v>0.16081875271638832</v>
      </c>
    </row>
    <row r="159" spans="1:6" s="4" customFormat="1" x14ac:dyDescent="0.25">
      <c r="A159" s="1"/>
      <c r="B159" s="1"/>
      <c r="C159" s="3"/>
      <c r="D159" s="3"/>
      <c r="E159" s="9"/>
      <c r="F159" s="1"/>
    </row>
    <row r="160" spans="1:6" s="4" customFormat="1" x14ac:dyDescent="0.25">
      <c r="A160" s="1"/>
      <c r="B160" s="5" t="s">
        <v>309</v>
      </c>
      <c r="C160" s="9">
        <f>SUM(C9:C158)</f>
        <v>308555180.96999991</v>
      </c>
      <c r="D160" s="9">
        <f>SUM(D9:D158)</f>
        <v>323361986.32999998</v>
      </c>
      <c r="E160" s="9">
        <f>SUM(D160-C160)</f>
        <v>14806805.360000074</v>
      </c>
      <c r="F160" s="10">
        <f>SUM(E160/C160)</f>
        <v>4.7987544119182053E-2</v>
      </c>
    </row>
    <row r="164" spans="1:7" x14ac:dyDescent="0.25">
      <c r="A164" s="11"/>
      <c r="G164" s="4"/>
    </row>
    <row r="165" spans="1:7" x14ac:dyDescent="0.25">
      <c r="G165" s="4"/>
    </row>
    <row r="166" spans="1:7" x14ac:dyDescent="0.25">
      <c r="G166" s="4"/>
    </row>
  </sheetData>
  <printOptions horizontalCentered="1" gridLines="1"/>
  <pageMargins left="0.2" right="0.2" top="0.75" bottom="0.2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workbookViewId="0">
      <selection sqref="A1:XFD104857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12" t="s">
        <v>11</v>
      </c>
      <c r="B9" s="12" t="s">
        <v>12</v>
      </c>
      <c r="C9" s="13">
        <v>2968666.51</v>
      </c>
      <c r="D9" s="13">
        <v>2858062.5199999996</v>
      </c>
      <c r="E9" s="14">
        <f t="shared" ref="E9:E68" si="0">SUM(D9-C9)</f>
        <v>-110603.99000000022</v>
      </c>
      <c r="F9" s="15">
        <f t="shared" ref="F9:F51" si="1">SUM(D9/C9)</f>
        <v>0.96274287137762726</v>
      </c>
      <c r="G9" s="4"/>
    </row>
    <row r="10" spans="1:7" x14ac:dyDescent="0.25">
      <c r="A10" s="12" t="s">
        <v>13</v>
      </c>
      <c r="B10" s="12" t="s">
        <v>14</v>
      </c>
      <c r="C10" s="13">
        <v>2195270.16</v>
      </c>
      <c r="D10" s="13">
        <v>2156193.08</v>
      </c>
      <c r="E10" s="14">
        <f t="shared" si="0"/>
        <v>-39077.080000000075</v>
      </c>
      <c r="F10" s="15">
        <f t="shared" si="1"/>
        <v>0.98219942095873969</v>
      </c>
      <c r="G10" s="4"/>
    </row>
    <row r="11" spans="1:7" x14ac:dyDescent="0.25">
      <c r="A11" s="12" t="s">
        <v>15</v>
      </c>
      <c r="B11" s="12" t="s">
        <v>16</v>
      </c>
      <c r="C11" s="13">
        <v>1473509.15</v>
      </c>
      <c r="D11" s="13">
        <v>1403069.52</v>
      </c>
      <c r="E11" s="14">
        <f t="shared" si="0"/>
        <v>-70439.629999999888</v>
      </c>
      <c r="F11" s="15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16" t="s">
        <v>315</v>
      </c>
      <c r="B16" s="12" t="s">
        <v>312</v>
      </c>
      <c r="C16" s="13">
        <f>SUM(585705.19+237016.37+302510.45)</f>
        <v>1125232.01</v>
      </c>
      <c r="D16" s="13">
        <v>1062671.97</v>
      </c>
      <c r="E16" s="14">
        <f t="shared" si="0"/>
        <v>-62560.040000000037</v>
      </c>
      <c r="F16" s="15">
        <f t="shared" si="1"/>
        <v>0.94440254148120084</v>
      </c>
      <c r="G16" s="4"/>
    </row>
    <row r="17" spans="1:7" x14ac:dyDescent="0.25">
      <c r="A17" s="16" t="s">
        <v>316</v>
      </c>
      <c r="B17" s="12" t="s">
        <v>313</v>
      </c>
      <c r="C17" s="13">
        <f>SUM(503191.31+318118.05)</f>
        <v>821309.36</v>
      </c>
      <c r="D17" s="13">
        <v>709476.92</v>
      </c>
      <c r="E17" s="14">
        <f t="shared" si="0"/>
        <v>-111832.43999999994</v>
      </c>
      <c r="F17" s="15">
        <f t="shared" si="1"/>
        <v>0.86383639899099662</v>
      </c>
      <c r="G17" s="4"/>
    </row>
    <row r="18" spans="1:7" x14ac:dyDescent="0.25">
      <c r="A18" s="5" t="s">
        <v>31</v>
      </c>
      <c r="B18" s="5" t="s">
        <v>32</v>
      </c>
      <c r="C18" s="8">
        <v>1986273.78</v>
      </c>
      <c r="D18" s="8">
        <v>2201487.67</v>
      </c>
      <c r="E18" s="9">
        <f t="shared" si="0"/>
        <v>215213.8899999999</v>
      </c>
      <c r="F18" s="10">
        <f t="shared" si="1"/>
        <v>1.1083505668589151</v>
      </c>
      <c r="G18" s="4"/>
    </row>
    <row r="19" spans="1:7" x14ac:dyDescent="0.25">
      <c r="A19" s="5" t="s">
        <v>37</v>
      </c>
      <c r="B19" s="5" t="s">
        <v>38</v>
      </c>
      <c r="C19" s="8">
        <v>1730591.48</v>
      </c>
      <c r="D19" s="8">
        <v>1733908.9</v>
      </c>
      <c r="E19" s="9">
        <f t="shared" si="0"/>
        <v>3317.4199999999255</v>
      </c>
      <c r="F19" s="10">
        <f t="shared" si="1"/>
        <v>1.0019169284249567</v>
      </c>
      <c r="G19" s="4"/>
    </row>
    <row r="20" spans="1:7" x14ac:dyDescent="0.25">
      <c r="A20" s="5" t="s">
        <v>39</v>
      </c>
      <c r="B20" s="5" t="s">
        <v>40</v>
      </c>
      <c r="C20" s="8">
        <v>834553.57</v>
      </c>
      <c r="D20" s="8">
        <v>912259.74</v>
      </c>
      <c r="E20" s="9">
        <f t="shared" si="0"/>
        <v>77706.170000000042</v>
      </c>
      <c r="F20" s="10">
        <f t="shared" si="1"/>
        <v>1.0931110629602843</v>
      </c>
      <c r="G20" s="4"/>
    </row>
    <row r="21" spans="1:7" x14ac:dyDescent="0.25">
      <c r="A21" s="5" t="s">
        <v>41</v>
      </c>
      <c r="B21" s="5" t="s">
        <v>42</v>
      </c>
      <c r="C21" s="8">
        <v>337291.5</v>
      </c>
      <c r="D21" s="8">
        <v>353814.25</v>
      </c>
      <c r="E21" s="9">
        <f t="shared" si="0"/>
        <v>16522.75</v>
      </c>
      <c r="F21" s="10">
        <f t="shared" si="1"/>
        <v>1.0489865591039205</v>
      </c>
      <c r="G21" s="4"/>
    </row>
    <row r="22" spans="1:7" x14ac:dyDescent="0.25">
      <c r="A22" s="12" t="s">
        <v>43</v>
      </c>
      <c r="B22" s="12" t="s">
        <v>44</v>
      </c>
      <c r="C22" s="13">
        <v>1401072.6399999999</v>
      </c>
      <c r="D22" s="13">
        <v>1301480.3799999999</v>
      </c>
      <c r="E22" s="14">
        <f t="shared" si="0"/>
        <v>-99592.260000000009</v>
      </c>
      <c r="F22" s="15">
        <f t="shared" si="1"/>
        <v>0.92891713309025858</v>
      </c>
      <c r="G22" s="4"/>
    </row>
    <row r="23" spans="1:7" x14ac:dyDescent="0.25">
      <c r="A23" s="5" t="s">
        <v>45</v>
      </c>
      <c r="B23" s="5" t="s">
        <v>46</v>
      </c>
      <c r="C23" s="8">
        <v>484590.85</v>
      </c>
      <c r="D23" s="8">
        <v>524743.09</v>
      </c>
      <c r="E23" s="9">
        <f t="shared" si="0"/>
        <v>40152.239999999991</v>
      </c>
      <c r="F23" s="10">
        <f t="shared" si="1"/>
        <v>1.0828580234232652</v>
      </c>
      <c r="G23" s="4"/>
    </row>
    <row r="24" spans="1:7" x14ac:dyDescent="0.25">
      <c r="A24" s="5" t="s">
        <v>47</v>
      </c>
      <c r="B24" s="5" t="s">
        <v>48</v>
      </c>
      <c r="C24" s="8">
        <v>1094443.9300000002</v>
      </c>
      <c r="D24" s="8">
        <v>1218273.03</v>
      </c>
      <c r="E24" s="9">
        <f t="shared" si="0"/>
        <v>123829.09999999986</v>
      </c>
      <c r="F24" s="10">
        <f t="shared" si="1"/>
        <v>1.1131433932846608</v>
      </c>
      <c r="G24" s="4"/>
    </row>
    <row r="25" spans="1:7" x14ac:dyDescent="0.25">
      <c r="A25" s="12" t="s">
        <v>49</v>
      </c>
      <c r="B25" s="12" t="s">
        <v>50</v>
      </c>
      <c r="C25" s="13">
        <v>976588.91</v>
      </c>
      <c r="D25" s="13">
        <v>819817.24</v>
      </c>
      <c r="E25" s="14">
        <f t="shared" si="0"/>
        <v>-156771.67000000004</v>
      </c>
      <c r="F25" s="15">
        <f t="shared" si="1"/>
        <v>0.83947015126354441</v>
      </c>
      <c r="G25" s="4"/>
    </row>
    <row r="26" spans="1:7" x14ac:dyDescent="0.25">
      <c r="A26" s="5" t="s">
        <v>51</v>
      </c>
      <c r="B26" s="5" t="s">
        <v>52</v>
      </c>
      <c r="C26" s="8">
        <v>681101.02</v>
      </c>
      <c r="D26" s="8">
        <v>706807.46</v>
      </c>
      <c r="E26" s="9">
        <f t="shared" si="0"/>
        <v>25706.439999999944</v>
      </c>
      <c r="F26" s="10">
        <f t="shared" si="1"/>
        <v>1.0377424776136732</v>
      </c>
      <c r="G26" s="4"/>
    </row>
    <row r="27" spans="1:7" x14ac:dyDescent="0.25">
      <c r="A27" s="5" t="s">
        <v>53</v>
      </c>
      <c r="B27" s="5" t="s">
        <v>54</v>
      </c>
      <c r="C27" s="8">
        <v>949977.91</v>
      </c>
      <c r="D27" s="8">
        <v>1034995.55</v>
      </c>
      <c r="E27" s="9">
        <f t="shared" si="0"/>
        <v>85017.640000000014</v>
      </c>
      <c r="F27" s="10">
        <f t="shared" si="1"/>
        <v>1.0894943336103469</v>
      </c>
      <c r="G27" s="4"/>
    </row>
    <row r="28" spans="1:7" x14ac:dyDescent="0.25">
      <c r="A28" s="12">
        <v>1321</v>
      </c>
      <c r="B28" s="12" t="s">
        <v>314</v>
      </c>
      <c r="C28" s="13">
        <f>SUM( 1703161.24 + 84623.69)</f>
        <v>1787784.93</v>
      </c>
      <c r="D28" s="13">
        <f>SUM(1654290.51+95164.1)</f>
        <v>1749454.61</v>
      </c>
      <c r="E28" s="14">
        <f t="shared" si="0"/>
        <v>-38330.319999999832</v>
      </c>
      <c r="F28" s="15">
        <f t="shared" si="1"/>
        <v>0.9785598819204725</v>
      </c>
      <c r="G28" s="4"/>
    </row>
    <row r="29" spans="1:7" x14ac:dyDescent="0.25">
      <c r="A29" s="5" t="s">
        <v>59</v>
      </c>
      <c r="B29" s="5" t="s">
        <v>60</v>
      </c>
      <c r="C29" s="8">
        <v>1672417.15</v>
      </c>
      <c r="D29" s="8">
        <v>1676559.48</v>
      </c>
      <c r="E29" s="9">
        <f t="shared" si="0"/>
        <v>4142.3300000000745</v>
      </c>
      <c r="F29" s="10">
        <f t="shared" si="1"/>
        <v>1.0024768521418237</v>
      </c>
      <c r="G29" s="4"/>
    </row>
    <row r="30" spans="1:7" x14ac:dyDescent="0.25">
      <c r="A30" s="12" t="s">
        <v>61</v>
      </c>
      <c r="B30" s="12" t="s">
        <v>62</v>
      </c>
      <c r="C30" s="13">
        <v>64674.43</v>
      </c>
      <c r="D30" s="13">
        <v>56818.2</v>
      </c>
      <c r="E30" s="14">
        <f t="shared" si="0"/>
        <v>-7856.2300000000032</v>
      </c>
      <c r="F30" s="15">
        <f t="shared" si="1"/>
        <v>0.87852649029918006</v>
      </c>
      <c r="G30" s="4"/>
    </row>
    <row r="31" spans="1:7" x14ac:dyDescent="0.25">
      <c r="A31" s="12" t="s">
        <v>63</v>
      </c>
      <c r="B31" s="12" t="s">
        <v>64</v>
      </c>
      <c r="C31" s="13">
        <v>1658774.92</v>
      </c>
      <c r="D31" s="13">
        <v>1656562.07</v>
      </c>
      <c r="E31" s="14">
        <f t="shared" si="0"/>
        <v>-2212.8499999998603</v>
      </c>
      <c r="F31" s="15">
        <f t="shared" si="1"/>
        <v>0.99866597331963525</v>
      </c>
      <c r="G31" s="4"/>
    </row>
    <row r="32" spans="1:7" x14ac:dyDescent="0.25">
      <c r="A32" s="12" t="s">
        <v>65</v>
      </c>
      <c r="B32" s="12" t="s">
        <v>66</v>
      </c>
      <c r="C32" s="13">
        <v>1261731.8899999999</v>
      </c>
      <c r="D32" s="13">
        <v>1256128.1200000001</v>
      </c>
      <c r="E32" s="14">
        <f t="shared" si="0"/>
        <v>-5603.7699999997858</v>
      </c>
      <c r="F32" s="15">
        <f t="shared" si="1"/>
        <v>0.99555866817315697</v>
      </c>
      <c r="G32" s="4"/>
    </row>
    <row r="33" spans="1:7" x14ac:dyDescent="0.25">
      <c r="A33" s="12" t="s">
        <v>67</v>
      </c>
      <c r="B33" s="12" t="s">
        <v>68</v>
      </c>
      <c r="C33" s="13">
        <v>847804.8</v>
      </c>
      <c r="D33" s="13">
        <v>750380.95</v>
      </c>
      <c r="E33" s="14">
        <f t="shared" si="0"/>
        <v>-97423.850000000093</v>
      </c>
      <c r="F33" s="15">
        <f t="shared" si="1"/>
        <v>0.88508693274678307</v>
      </c>
      <c r="G33" s="4"/>
    </row>
    <row r="34" spans="1:7" x14ac:dyDescent="0.25">
      <c r="A34" s="5" t="s">
        <v>69</v>
      </c>
      <c r="B34" s="5" t="s">
        <v>70</v>
      </c>
      <c r="C34" s="8">
        <v>2403164.0700000003</v>
      </c>
      <c r="D34" s="8">
        <v>2602286.54</v>
      </c>
      <c r="E34" s="9">
        <f t="shared" si="0"/>
        <v>199122.46999999974</v>
      </c>
      <c r="F34" s="10">
        <f t="shared" si="1"/>
        <v>1.0828584583490379</v>
      </c>
      <c r="G34" s="4"/>
    </row>
    <row r="35" spans="1:7" x14ac:dyDescent="0.25">
      <c r="A35" s="5" t="s">
        <v>71</v>
      </c>
      <c r="B35" s="5" t="s">
        <v>72</v>
      </c>
      <c r="C35" s="8">
        <v>21585088.27</v>
      </c>
      <c r="D35" s="8">
        <v>23800791.859999999</v>
      </c>
      <c r="E35" s="9">
        <f t="shared" si="0"/>
        <v>2215703.59</v>
      </c>
      <c r="F35" s="10">
        <f t="shared" si="1"/>
        <v>1.1026497349598283</v>
      </c>
      <c r="G35" s="4"/>
    </row>
    <row r="36" spans="1:7" x14ac:dyDescent="0.25">
      <c r="A36" s="5" t="s">
        <v>73</v>
      </c>
      <c r="B36" s="5" t="s">
        <v>74</v>
      </c>
      <c r="C36" s="8">
        <v>1983359.28</v>
      </c>
      <c r="D36" s="8">
        <v>2388093.73</v>
      </c>
      <c r="E36" s="9">
        <f t="shared" si="0"/>
        <v>404734.44999999995</v>
      </c>
      <c r="F36" s="10">
        <f t="shared" si="1"/>
        <v>1.20406512026404</v>
      </c>
      <c r="G36" s="4"/>
    </row>
    <row r="37" spans="1:7" x14ac:dyDescent="0.25">
      <c r="A37" s="12" t="s">
        <v>75</v>
      </c>
      <c r="B37" s="12" t="s">
        <v>76</v>
      </c>
      <c r="C37" s="13">
        <v>395555.17</v>
      </c>
      <c r="D37" s="13">
        <v>371027</v>
      </c>
      <c r="E37" s="14">
        <f t="shared" si="0"/>
        <v>-24528.169999999984</v>
      </c>
      <c r="F37" s="15">
        <f t="shared" si="1"/>
        <v>0.93799052101885061</v>
      </c>
      <c r="G37" s="4"/>
    </row>
    <row r="38" spans="1:7" x14ac:dyDescent="0.25">
      <c r="A38" s="5" t="s">
        <v>77</v>
      </c>
      <c r="B38" s="5" t="s">
        <v>78</v>
      </c>
      <c r="C38" s="8">
        <v>4308117.5999999996</v>
      </c>
      <c r="D38" s="8">
        <v>4353827.33</v>
      </c>
      <c r="E38" s="9">
        <f t="shared" si="0"/>
        <v>45709.730000000447</v>
      </c>
      <c r="F38" s="10">
        <f t="shared" si="1"/>
        <v>1.0106101397974838</v>
      </c>
      <c r="G38" s="4"/>
    </row>
    <row r="39" spans="1:7" x14ac:dyDescent="0.25">
      <c r="A39" s="5" t="s">
        <v>79</v>
      </c>
      <c r="B39" s="5" t="s">
        <v>80</v>
      </c>
      <c r="C39" s="8">
        <v>3038292.76</v>
      </c>
      <c r="D39" s="8">
        <v>3173428.76</v>
      </c>
      <c r="E39" s="9">
        <f t="shared" si="0"/>
        <v>135136</v>
      </c>
      <c r="F39" s="10">
        <f t="shared" si="1"/>
        <v>1.044477609853502</v>
      </c>
      <c r="G39" s="4"/>
    </row>
    <row r="40" spans="1:7" x14ac:dyDescent="0.25">
      <c r="A40" s="5" t="s">
        <v>81</v>
      </c>
      <c r="B40" s="5" t="s">
        <v>82</v>
      </c>
      <c r="C40" s="8">
        <v>1444707.47</v>
      </c>
      <c r="D40" s="8">
        <v>1449036.76</v>
      </c>
      <c r="E40" s="9">
        <f t="shared" si="0"/>
        <v>4329.2900000000373</v>
      </c>
      <c r="F40" s="10">
        <f t="shared" si="1"/>
        <v>1.002996655094474</v>
      </c>
      <c r="G40" s="4"/>
    </row>
    <row r="41" spans="1:7" x14ac:dyDescent="0.25">
      <c r="A41" s="5" t="s">
        <v>83</v>
      </c>
      <c r="B41" s="5" t="s">
        <v>84</v>
      </c>
      <c r="C41" s="8">
        <v>2897508.13</v>
      </c>
      <c r="D41" s="8">
        <v>2934899.5</v>
      </c>
      <c r="E41" s="9">
        <f t="shared" si="0"/>
        <v>37391.370000000112</v>
      </c>
      <c r="F41" s="10">
        <f t="shared" si="1"/>
        <v>1.0129046643951953</v>
      </c>
      <c r="G41" s="4"/>
    </row>
    <row r="42" spans="1:7" x14ac:dyDescent="0.25">
      <c r="A42" s="5" t="s">
        <v>85</v>
      </c>
      <c r="B42" s="5" t="s">
        <v>86</v>
      </c>
      <c r="C42" s="8">
        <v>1337983.45</v>
      </c>
      <c r="D42" s="8">
        <v>1423907.35</v>
      </c>
      <c r="E42" s="9">
        <f t="shared" si="0"/>
        <v>85923.90000000014</v>
      </c>
      <c r="F42" s="10">
        <f t="shared" si="1"/>
        <v>1.0642189557725845</v>
      </c>
      <c r="G42" s="4"/>
    </row>
    <row r="43" spans="1:7" x14ac:dyDescent="0.25">
      <c r="A43" s="5" t="s">
        <v>87</v>
      </c>
      <c r="B43" s="5" t="s">
        <v>88</v>
      </c>
      <c r="C43" s="8">
        <v>3444150.05</v>
      </c>
      <c r="D43" s="8">
        <v>3556284.43</v>
      </c>
      <c r="E43" s="9">
        <f t="shared" si="0"/>
        <v>112134.38000000035</v>
      </c>
      <c r="F43" s="10">
        <f t="shared" si="1"/>
        <v>1.0325579252855144</v>
      </c>
      <c r="G43" s="4"/>
    </row>
    <row r="44" spans="1:7" x14ac:dyDescent="0.25">
      <c r="A44" s="5" t="s">
        <v>89</v>
      </c>
      <c r="B44" s="5" t="s">
        <v>90</v>
      </c>
      <c r="C44" s="8">
        <v>2901013.46</v>
      </c>
      <c r="D44" s="8">
        <v>3092864.66</v>
      </c>
      <c r="E44" s="9">
        <f t="shared" si="0"/>
        <v>191851.20000000019</v>
      </c>
      <c r="F44" s="10">
        <f t="shared" si="1"/>
        <v>1.0661324749592855</v>
      </c>
      <c r="G44" s="4"/>
    </row>
    <row r="45" spans="1:7" x14ac:dyDescent="0.25">
      <c r="A45" s="12" t="s">
        <v>91</v>
      </c>
      <c r="B45" s="12" t="s">
        <v>92</v>
      </c>
      <c r="C45" s="13">
        <v>1579817.74</v>
      </c>
      <c r="D45" s="13">
        <v>1554581.44</v>
      </c>
      <c r="E45" s="14">
        <f t="shared" si="0"/>
        <v>-25236.300000000047</v>
      </c>
      <c r="F45" s="15">
        <f t="shared" si="1"/>
        <v>0.98402581553489832</v>
      </c>
      <c r="G45" s="4"/>
    </row>
    <row r="46" spans="1:7" x14ac:dyDescent="0.25">
      <c r="A46" s="5" t="s">
        <v>93</v>
      </c>
      <c r="B46" s="5" t="s">
        <v>94</v>
      </c>
      <c r="C46" s="8">
        <v>8907239.8100000005</v>
      </c>
      <c r="D46" s="8">
        <v>10057285.199999999</v>
      </c>
      <c r="E46" s="9">
        <f t="shared" si="0"/>
        <v>1150045.3899999987</v>
      </c>
      <c r="F46" s="10">
        <f t="shared" si="1"/>
        <v>1.1291135542021518</v>
      </c>
      <c r="G46" s="4"/>
    </row>
    <row r="47" spans="1:7" x14ac:dyDescent="0.25">
      <c r="A47" s="5" t="s">
        <v>95</v>
      </c>
      <c r="B47" s="5" t="s">
        <v>96</v>
      </c>
      <c r="C47" s="8">
        <v>3169909.18</v>
      </c>
      <c r="D47" s="8">
        <v>3211657.72</v>
      </c>
      <c r="E47" s="9">
        <f t="shared" si="0"/>
        <v>41748.540000000037</v>
      </c>
      <c r="F47" s="10">
        <f t="shared" si="1"/>
        <v>1.0131702637613107</v>
      </c>
      <c r="G47" s="4"/>
    </row>
    <row r="48" spans="1:7" x14ac:dyDescent="0.25">
      <c r="A48" s="5" t="s">
        <v>97</v>
      </c>
      <c r="B48" s="5" t="s">
        <v>98</v>
      </c>
      <c r="C48" s="8">
        <v>3683141.47</v>
      </c>
      <c r="D48" s="8">
        <v>3848010.43</v>
      </c>
      <c r="E48" s="9">
        <f t="shared" si="0"/>
        <v>164868.95999999996</v>
      </c>
      <c r="F48" s="10">
        <f t="shared" si="1"/>
        <v>1.0447631353133986</v>
      </c>
      <c r="G48" s="4"/>
    </row>
    <row r="49" spans="1:7" x14ac:dyDescent="0.25">
      <c r="A49" s="5" t="s">
        <v>99</v>
      </c>
      <c r="B49" s="5" t="s">
        <v>100</v>
      </c>
      <c r="C49" s="8">
        <v>2133344.19</v>
      </c>
      <c r="D49" s="8">
        <v>2302368.12</v>
      </c>
      <c r="E49" s="9">
        <f t="shared" si="0"/>
        <v>169023.93000000017</v>
      </c>
      <c r="F49" s="10">
        <f t="shared" si="1"/>
        <v>1.0792295639832972</v>
      </c>
      <c r="G49" s="4"/>
    </row>
    <row r="50" spans="1:7" x14ac:dyDescent="0.25">
      <c r="A50" s="5" t="s">
        <v>101</v>
      </c>
      <c r="B50" s="5" t="s">
        <v>102</v>
      </c>
      <c r="C50" s="8">
        <v>1420989.6</v>
      </c>
      <c r="D50" s="8">
        <v>1729369.41</v>
      </c>
      <c r="E50" s="9">
        <f t="shared" si="0"/>
        <v>308379.80999999982</v>
      </c>
      <c r="F50" s="10">
        <f t="shared" si="1"/>
        <v>1.2170176403824489</v>
      </c>
      <c r="G50" s="4"/>
    </row>
    <row r="51" spans="1:7" x14ac:dyDescent="0.25">
      <c r="A51" s="5" t="s">
        <v>103</v>
      </c>
      <c r="B51" s="5" t="s">
        <v>104</v>
      </c>
      <c r="C51" s="8">
        <v>3983791.4200000004</v>
      </c>
      <c r="D51" s="8">
        <v>4029779.37</v>
      </c>
      <c r="E51" s="9">
        <f t="shared" si="0"/>
        <v>45987.949999999721</v>
      </c>
      <c r="F51" s="10">
        <f t="shared" si="1"/>
        <v>1.0115437645076306</v>
      </c>
      <c r="G51" s="4"/>
    </row>
    <row r="52" spans="1:7" x14ac:dyDescent="0.25">
      <c r="A52" s="5" t="s">
        <v>105</v>
      </c>
      <c r="B52" s="5" t="s">
        <v>106</v>
      </c>
      <c r="C52" s="8">
        <v>15355184.24</v>
      </c>
      <c r="D52" s="8">
        <v>16646830.51</v>
      </c>
      <c r="E52" s="9">
        <f t="shared" si="0"/>
        <v>1291646.2699999996</v>
      </c>
      <c r="F52" s="10">
        <f t="shared" ref="F52:F114" si="2">SUM(E52/C52)</f>
        <v>8.411792719720565E-2</v>
      </c>
      <c r="G52" s="4"/>
    </row>
    <row r="53" spans="1:7" x14ac:dyDescent="0.25">
      <c r="A53" s="5" t="s">
        <v>107</v>
      </c>
      <c r="B53" s="5" t="s">
        <v>108</v>
      </c>
      <c r="C53" s="8">
        <v>2346095.36</v>
      </c>
      <c r="D53" s="8">
        <v>2384910.02</v>
      </c>
      <c r="E53" s="9">
        <f t="shared" si="0"/>
        <v>38814.660000000149</v>
      </c>
      <c r="F53" s="10">
        <f t="shared" si="2"/>
        <v>1.6544365869254417E-2</v>
      </c>
      <c r="G53" s="4"/>
    </row>
    <row r="54" spans="1:7" x14ac:dyDescent="0.25">
      <c r="A54" s="5" t="s">
        <v>109</v>
      </c>
      <c r="B54" s="5" t="s">
        <v>110</v>
      </c>
      <c r="C54" s="8">
        <v>1545113.96</v>
      </c>
      <c r="D54" s="8">
        <v>1709456.61</v>
      </c>
      <c r="E54" s="9">
        <f t="shared" si="0"/>
        <v>164342.65000000014</v>
      </c>
      <c r="F54" s="10">
        <f t="shared" si="2"/>
        <v>0.10636280187385022</v>
      </c>
      <c r="G54" s="4"/>
    </row>
    <row r="55" spans="1:7" x14ac:dyDescent="0.25">
      <c r="A55" s="5" t="s">
        <v>111</v>
      </c>
      <c r="B55" s="5" t="s">
        <v>112</v>
      </c>
      <c r="C55" s="8">
        <v>265561.88</v>
      </c>
      <c r="D55" s="8">
        <v>279536.28000000003</v>
      </c>
      <c r="E55" s="9">
        <f t="shared" si="0"/>
        <v>13974.400000000023</v>
      </c>
      <c r="F55" s="10">
        <f t="shared" si="2"/>
        <v>5.2622010357811985E-2</v>
      </c>
      <c r="G55" s="4"/>
    </row>
    <row r="56" spans="1:7" x14ac:dyDescent="0.25">
      <c r="A56" s="5" t="s">
        <v>113</v>
      </c>
      <c r="B56" s="5" t="s">
        <v>114</v>
      </c>
      <c r="C56" s="8">
        <v>902049.60000000009</v>
      </c>
      <c r="D56" s="8">
        <v>1015253.8</v>
      </c>
      <c r="E56" s="9">
        <f t="shared" si="0"/>
        <v>113204.19999999995</v>
      </c>
      <c r="F56" s="10">
        <f t="shared" si="2"/>
        <v>0.12549664674758454</v>
      </c>
      <c r="G56" s="4"/>
    </row>
    <row r="57" spans="1:7" x14ac:dyDescent="0.25">
      <c r="A57" s="5" t="s">
        <v>115</v>
      </c>
      <c r="B57" s="5" t="s">
        <v>116</v>
      </c>
      <c r="C57" s="8">
        <v>2281186.23</v>
      </c>
      <c r="D57" s="8">
        <v>2564835.19</v>
      </c>
      <c r="E57" s="9">
        <f t="shared" si="0"/>
        <v>283648.95999999996</v>
      </c>
      <c r="F57" s="10">
        <f t="shared" si="2"/>
        <v>0.12434274601070162</v>
      </c>
      <c r="G57" s="4"/>
    </row>
    <row r="58" spans="1:7" x14ac:dyDescent="0.25">
      <c r="A58" s="5" t="s">
        <v>117</v>
      </c>
      <c r="B58" s="5" t="s">
        <v>118</v>
      </c>
      <c r="C58" s="8">
        <v>4888759.1400000006</v>
      </c>
      <c r="D58" s="8">
        <v>5079803.59</v>
      </c>
      <c r="E58" s="9">
        <f t="shared" si="0"/>
        <v>191044.44999999925</v>
      </c>
      <c r="F58" s="10">
        <f t="shared" si="2"/>
        <v>3.9078310984246863E-2</v>
      </c>
      <c r="G58" s="4"/>
    </row>
    <row r="59" spans="1:7" x14ac:dyDescent="0.25">
      <c r="A59" s="12" t="s">
        <v>119</v>
      </c>
      <c r="B59" s="12" t="s">
        <v>120</v>
      </c>
      <c r="C59" s="13">
        <v>1996472.84</v>
      </c>
      <c r="D59" s="13">
        <v>1640716.77</v>
      </c>
      <c r="E59" s="14">
        <f t="shared" si="0"/>
        <v>-355756.07000000007</v>
      </c>
      <c r="F59" s="15">
        <f t="shared" si="2"/>
        <v>-0.1781922913611988</v>
      </c>
      <c r="G59" s="4"/>
    </row>
    <row r="60" spans="1:7" x14ac:dyDescent="0.25">
      <c r="A60" s="5" t="s">
        <v>121</v>
      </c>
      <c r="B60" s="5" t="s">
        <v>122</v>
      </c>
      <c r="C60" s="8">
        <v>3945297.45</v>
      </c>
      <c r="D60" s="8">
        <v>4116689.91</v>
      </c>
      <c r="E60" s="9">
        <f t="shared" si="0"/>
        <v>171392.45999999996</v>
      </c>
      <c r="F60" s="10">
        <f t="shared" si="2"/>
        <v>4.3442214984322651E-2</v>
      </c>
      <c r="G60" s="4"/>
    </row>
    <row r="61" spans="1:7" x14ac:dyDescent="0.25">
      <c r="A61" s="5" t="s">
        <v>123</v>
      </c>
      <c r="B61" s="5" t="s">
        <v>124</v>
      </c>
      <c r="C61" s="8">
        <v>6923019.0399999991</v>
      </c>
      <c r="D61" s="8">
        <v>7514890.8700000001</v>
      </c>
      <c r="E61" s="9">
        <f t="shared" si="0"/>
        <v>591871.83000000101</v>
      </c>
      <c r="F61" s="10">
        <f t="shared" si="2"/>
        <v>8.5493312466753096E-2</v>
      </c>
      <c r="G61" s="4"/>
    </row>
    <row r="62" spans="1:7" x14ac:dyDescent="0.25">
      <c r="A62" s="12" t="s">
        <v>125</v>
      </c>
      <c r="B62" s="12" t="s">
        <v>126</v>
      </c>
      <c r="C62" s="13">
        <v>788311.57</v>
      </c>
      <c r="D62" s="13">
        <v>759182.99</v>
      </c>
      <c r="E62" s="14">
        <f t="shared" si="0"/>
        <v>-29128.579999999958</v>
      </c>
      <c r="F62" s="15">
        <f t="shared" si="2"/>
        <v>-3.695059302503953E-2</v>
      </c>
      <c r="G62" s="4"/>
    </row>
    <row r="63" spans="1:7" x14ac:dyDescent="0.25">
      <c r="A63" s="5">
        <v>3112</v>
      </c>
      <c r="B63" s="5" t="s">
        <v>127</v>
      </c>
      <c r="C63" s="8">
        <v>828810.63</v>
      </c>
      <c r="D63" s="8">
        <v>873269.85</v>
      </c>
      <c r="E63" s="9">
        <f t="shared" si="0"/>
        <v>44459.219999999972</v>
      </c>
      <c r="F63" s="10">
        <f t="shared" si="2"/>
        <v>5.3642193271579992E-2</v>
      </c>
      <c r="G63" s="4"/>
    </row>
    <row r="64" spans="1:7" x14ac:dyDescent="0.25">
      <c r="A64" s="5" t="s">
        <v>128</v>
      </c>
      <c r="B64" s="5" t="s">
        <v>129</v>
      </c>
      <c r="C64" s="8">
        <v>988484.46</v>
      </c>
      <c r="D64" s="8">
        <v>1094433.8899999999</v>
      </c>
      <c r="E64" s="9">
        <f t="shared" si="0"/>
        <v>105949.42999999993</v>
      </c>
      <c r="F64" s="10">
        <f t="shared" si="2"/>
        <v>0.10718370828004715</v>
      </c>
      <c r="G64" s="4"/>
    </row>
    <row r="65" spans="1:7" x14ac:dyDescent="0.25">
      <c r="A65" s="12" t="s">
        <v>130</v>
      </c>
      <c r="B65" s="12" t="s">
        <v>131</v>
      </c>
      <c r="C65" s="13">
        <v>1531219.56</v>
      </c>
      <c r="D65" s="13">
        <v>1399356.15</v>
      </c>
      <c r="E65" s="14">
        <f t="shared" si="0"/>
        <v>-131863.41000000015</v>
      </c>
      <c r="F65" s="15">
        <f t="shared" si="2"/>
        <v>-8.611659192754835E-2</v>
      </c>
      <c r="G65" s="4"/>
    </row>
    <row r="66" spans="1:7" x14ac:dyDescent="0.25">
      <c r="A66" s="5" t="s">
        <v>132</v>
      </c>
      <c r="B66" s="5" t="s">
        <v>133</v>
      </c>
      <c r="C66" s="8">
        <v>4909015.59</v>
      </c>
      <c r="D66" s="8">
        <v>5026554.8899999997</v>
      </c>
      <c r="E66" s="9">
        <f t="shared" si="0"/>
        <v>117539.29999999981</v>
      </c>
      <c r="F66" s="10">
        <f t="shared" si="2"/>
        <v>2.3943558101431863E-2</v>
      </c>
      <c r="G66" s="4"/>
    </row>
    <row r="67" spans="1:7" x14ac:dyDescent="0.25">
      <c r="A67" s="12" t="s">
        <v>134</v>
      </c>
      <c r="B67" s="12" t="s">
        <v>135</v>
      </c>
      <c r="C67" s="13">
        <v>1557431.53</v>
      </c>
      <c r="D67" s="13">
        <v>1355396.11</v>
      </c>
      <c r="E67" s="14">
        <f t="shared" si="0"/>
        <v>-202035.41999999993</v>
      </c>
      <c r="F67" s="15">
        <f t="shared" si="2"/>
        <v>-0.12972346848532076</v>
      </c>
      <c r="G67" s="4"/>
    </row>
    <row r="68" spans="1:7" x14ac:dyDescent="0.25">
      <c r="A68" s="5" t="s">
        <v>136</v>
      </c>
      <c r="B68" s="5" t="s">
        <v>137</v>
      </c>
      <c r="C68" s="8">
        <v>616510.16</v>
      </c>
      <c r="D68" s="8">
        <v>688362.51</v>
      </c>
      <c r="E68" s="9">
        <f t="shared" si="0"/>
        <v>71852.349999999977</v>
      </c>
      <c r="F68" s="10">
        <f t="shared" si="2"/>
        <v>0.11654690329839815</v>
      </c>
      <c r="G68" s="4"/>
    </row>
    <row r="69" spans="1:7" x14ac:dyDescent="0.25">
      <c r="A69" s="5" t="s">
        <v>138</v>
      </c>
      <c r="B69" s="5" t="s">
        <v>139</v>
      </c>
      <c r="C69" s="8">
        <v>1165675.19</v>
      </c>
      <c r="D69" s="8">
        <v>1407311.58</v>
      </c>
      <c r="E69" s="9">
        <f t="shared" ref="E69:E130" si="3">SUM(D69-C69)</f>
        <v>241636.39000000013</v>
      </c>
      <c r="F69" s="10">
        <f t="shared" si="2"/>
        <v>0.20729307106553424</v>
      </c>
      <c r="G69" s="4"/>
    </row>
    <row r="70" spans="1:7" x14ac:dyDescent="0.25">
      <c r="A70" s="5" t="s">
        <v>140</v>
      </c>
      <c r="B70" s="5" t="s">
        <v>141</v>
      </c>
      <c r="C70" s="8">
        <v>2528690.7799999998</v>
      </c>
      <c r="D70" s="8">
        <v>2590260.4900000002</v>
      </c>
      <c r="E70" s="9">
        <f t="shared" si="3"/>
        <v>61569.710000000428</v>
      </c>
      <c r="F70" s="10">
        <f t="shared" si="2"/>
        <v>2.4348453550338975E-2</v>
      </c>
      <c r="G70" s="4"/>
    </row>
    <row r="71" spans="1:7" x14ac:dyDescent="0.25">
      <c r="A71" s="5" t="s">
        <v>142</v>
      </c>
      <c r="B71" s="5" t="s">
        <v>143</v>
      </c>
      <c r="C71" s="8">
        <v>7352903.1500000004</v>
      </c>
      <c r="D71" s="8">
        <v>7841371.5099999998</v>
      </c>
      <c r="E71" s="9">
        <f t="shared" si="3"/>
        <v>488468.3599999994</v>
      </c>
      <c r="F71" s="10">
        <f t="shared" si="2"/>
        <v>6.6432040519940672E-2</v>
      </c>
      <c r="G71" s="4"/>
    </row>
    <row r="72" spans="1:7" x14ac:dyDescent="0.25">
      <c r="A72" s="5" t="s">
        <v>144</v>
      </c>
      <c r="B72" s="5" t="s">
        <v>145</v>
      </c>
      <c r="C72" s="8">
        <v>589844.23</v>
      </c>
      <c r="D72" s="8">
        <v>645677.99</v>
      </c>
      <c r="E72" s="9">
        <f t="shared" si="3"/>
        <v>55833.760000000009</v>
      </c>
      <c r="F72" s="10">
        <f t="shared" si="2"/>
        <v>9.4658482969308719E-2</v>
      </c>
      <c r="G72" s="4"/>
    </row>
    <row r="73" spans="1:7" x14ac:dyDescent="0.25">
      <c r="A73" s="5" t="s">
        <v>146</v>
      </c>
      <c r="B73" s="5" t="s">
        <v>147</v>
      </c>
      <c r="C73" s="8">
        <v>5478802.3799999999</v>
      </c>
      <c r="D73" s="8">
        <v>5580452.5300000003</v>
      </c>
      <c r="E73" s="9">
        <f t="shared" si="3"/>
        <v>101650.15000000037</v>
      </c>
      <c r="F73" s="10">
        <f t="shared" si="2"/>
        <v>1.8553352165259222E-2</v>
      </c>
      <c r="G73" s="4"/>
    </row>
    <row r="74" spans="1:7" x14ac:dyDescent="0.25">
      <c r="A74" s="12" t="s">
        <v>148</v>
      </c>
      <c r="B74" s="12" t="s">
        <v>149</v>
      </c>
      <c r="C74" s="13">
        <v>4357872.1099999994</v>
      </c>
      <c r="D74" s="13">
        <v>4202088.2699999996</v>
      </c>
      <c r="E74" s="14">
        <f t="shared" si="3"/>
        <v>-155783.83999999985</v>
      </c>
      <c r="F74" s="15">
        <f t="shared" si="2"/>
        <v>-3.5747685124242867E-2</v>
      </c>
      <c r="G74" s="4"/>
    </row>
    <row r="75" spans="1:7" x14ac:dyDescent="0.25">
      <c r="A75" s="5" t="s">
        <v>150</v>
      </c>
      <c r="B75" s="5" t="s">
        <v>151</v>
      </c>
      <c r="C75" s="8">
        <v>1011125.92</v>
      </c>
      <c r="D75" s="8">
        <v>1109052.17</v>
      </c>
      <c r="E75" s="9">
        <f t="shared" si="3"/>
        <v>97926.249999999884</v>
      </c>
      <c r="F75" s="10">
        <f t="shared" si="2"/>
        <v>9.6848718901400413E-2</v>
      </c>
      <c r="G75" s="4"/>
    </row>
    <row r="76" spans="1:7" x14ac:dyDescent="0.25">
      <c r="A76" s="5" t="s">
        <v>152</v>
      </c>
      <c r="B76" s="5" t="s">
        <v>153</v>
      </c>
      <c r="C76" s="8">
        <v>1780017.41</v>
      </c>
      <c r="D76" s="8">
        <v>1883050.73</v>
      </c>
      <c r="E76" s="9">
        <f t="shared" si="3"/>
        <v>103033.32000000007</v>
      </c>
      <c r="F76" s="10">
        <f t="shared" si="2"/>
        <v>5.7883321489535358E-2</v>
      </c>
      <c r="G76" s="4"/>
    </row>
    <row r="77" spans="1:7" x14ac:dyDescent="0.25">
      <c r="A77" s="12" t="s">
        <v>154</v>
      </c>
      <c r="B77" s="12" t="s">
        <v>155</v>
      </c>
      <c r="C77" s="13">
        <v>4530114.46</v>
      </c>
      <c r="D77" s="13">
        <v>4496366.28</v>
      </c>
      <c r="E77" s="14">
        <f t="shared" si="3"/>
        <v>-33748.179999999702</v>
      </c>
      <c r="F77" s="15">
        <f t="shared" si="2"/>
        <v>-7.4497411264084707E-3</v>
      </c>
      <c r="G77" s="4"/>
    </row>
    <row r="78" spans="1:7" x14ac:dyDescent="0.25">
      <c r="A78" s="12" t="s">
        <v>156</v>
      </c>
      <c r="B78" s="12" t="s">
        <v>157</v>
      </c>
      <c r="C78" s="13">
        <v>1214779.6600000001</v>
      </c>
      <c r="D78" s="13">
        <v>1158713.05</v>
      </c>
      <c r="E78" s="14">
        <f t="shared" si="3"/>
        <v>-56066.610000000102</v>
      </c>
      <c r="F78" s="15">
        <f t="shared" si="2"/>
        <v>-4.6153727993766457E-2</v>
      </c>
      <c r="G78" s="4"/>
    </row>
    <row r="79" spans="1:7" x14ac:dyDescent="0.25">
      <c r="A79" s="5" t="s">
        <v>158</v>
      </c>
      <c r="B79" s="5" t="s">
        <v>159</v>
      </c>
      <c r="C79" s="8">
        <v>4570657.9800000004</v>
      </c>
      <c r="D79" s="8">
        <v>5066406.63</v>
      </c>
      <c r="E79" s="9">
        <f t="shared" si="3"/>
        <v>495748.64999999944</v>
      </c>
      <c r="F79" s="10">
        <f t="shared" si="2"/>
        <v>0.10846330050711854</v>
      </c>
      <c r="G79" s="4"/>
    </row>
    <row r="80" spans="1:7" x14ac:dyDescent="0.25">
      <c r="A80" s="12" t="s">
        <v>160</v>
      </c>
      <c r="B80" s="12" t="s">
        <v>161</v>
      </c>
      <c r="C80" s="13">
        <v>1794004.88</v>
      </c>
      <c r="D80" s="13">
        <v>1719236.11</v>
      </c>
      <c r="E80" s="14">
        <f t="shared" si="3"/>
        <v>-74768.769999999786</v>
      </c>
      <c r="F80" s="15">
        <f t="shared" si="2"/>
        <v>-4.1677015951037878E-2</v>
      </c>
      <c r="G80" s="4"/>
    </row>
    <row r="81" spans="1:7" x14ac:dyDescent="0.25">
      <c r="A81" s="12" t="s">
        <v>162</v>
      </c>
      <c r="B81" s="12" t="s">
        <v>163</v>
      </c>
      <c r="C81" s="13">
        <v>1690944.99</v>
      </c>
      <c r="D81" s="13">
        <v>1624023.41</v>
      </c>
      <c r="E81" s="14">
        <f t="shared" si="3"/>
        <v>-66921.580000000075</v>
      </c>
      <c r="F81" s="15">
        <f t="shared" si="2"/>
        <v>-3.9576438261306225E-2</v>
      </c>
      <c r="G81" s="4"/>
    </row>
    <row r="82" spans="1:7" x14ac:dyDescent="0.25">
      <c r="A82" s="12" t="s">
        <v>164</v>
      </c>
      <c r="B82" s="12" t="s">
        <v>165</v>
      </c>
      <c r="C82" s="13">
        <v>1552663.7100000002</v>
      </c>
      <c r="D82" s="13">
        <v>1546045.34</v>
      </c>
      <c r="E82" s="14">
        <f t="shared" si="3"/>
        <v>-6618.3700000001118</v>
      </c>
      <c r="F82" s="15">
        <f t="shared" si="2"/>
        <v>-4.262590770541105E-3</v>
      </c>
      <c r="G82" s="4"/>
    </row>
    <row r="83" spans="1:7" x14ac:dyDescent="0.25">
      <c r="A83" s="5" t="s">
        <v>166</v>
      </c>
      <c r="B83" s="5" t="s">
        <v>167</v>
      </c>
      <c r="C83" s="8">
        <v>1776855.39</v>
      </c>
      <c r="D83" s="8">
        <v>1886701.89</v>
      </c>
      <c r="E83" s="9">
        <f t="shared" si="3"/>
        <v>109846.5</v>
      </c>
      <c r="F83" s="10">
        <f t="shared" si="2"/>
        <v>6.1820731511527227E-2</v>
      </c>
      <c r="G83" s="4"/>
    </row>
    <row r="84" spans="1:7" x14ac:dyDescent="0.25">
      <c r="A84" s="5" t="s">
        <v>168</v>
      </c>
      <c r="B84" s="5" t="s">
        <v>169</v>
      </c>
      <c r="C84" s="8">
        <v>2460044.88</v>
      </c>
      <c r="D84" s="8">
        <v>2865773.5</v>
      </c>
      <c r="E84" s="9">
        <f t="shared" si="3"/>
        <v>405728.62000000011</v>
      </c>
      <c r="F84" s="10">
        <f t="shared" si="2"/>
        <v>0.16492732441531721</v>
      </c>
      <c r="G84" s="4"/>
    </row>
    <row r="85" spans="1:7" x14ac:dyDescent="0.25">
      <c r="A85" s="5" t="s">
        <v>170</v>
      </c>
      <c r="B85" s="5" t="s">
        <v>171</v>
      </c>
      <c r="C85" s="8">
        <v>3287078.49</v>
      </c>
      <c r="D85" s="8">
        <v>3310820.57</v>
      </c>
      <c r="E85" s="9">
        <f t="shared" si="3"/>
        <v>23742.079999999609</v>
      </c>
      <c r="F85" s="10">
        <f t="shared" si="2"/>
        <v>7.2228515602009878E-3</v>
      </c>
      <c r="G85" s="4"/>
    </row>
    <row r="86" spans="1:7" x14ac:dyDescent="0.25">
      <c r="A86" s="5" t="s">
        <v>172</v>
      </c>
      <c r="B86" s="5" t="s">
        <v>173</v>
      </c>
      <c r="C86" s="8">
        <v>6467885.8799999999</v>
      </c>
      <c r="D86" s="8">
        <v>7966781.0099999998</v>
      </c>
      <c r="E86" s="9">
        <f t="shared" si="3"/>
        <v>1498895.13</v>
      </c>
      <c r="F86" s="10">
        <f t="shared" si="2"/>
        <v>0.23174421407694965</v>
      </c>
      <c r="G86" s="4"/>
    </row>
    <row r="87" spans="1:7" x14ac:dyDescent="0.25">
      <c r="A87" s="5" t="s">
        <v>174</v>
      </c>
      <c r="B87" s="5" t="s">
        <v>175</v>
      </c>
      <c r="C87" s="8">
        <v>1303968.26</v>
      </c>
      <c r="D87" s="8">
        <v>1411987.8</v>
      </c>
      <c r="E87" s="9">
        <f t="shared" si="3"/>
        <v>108019.54000000004</v>
      </c>
      <c r="F87" s="10">
        <f t="shared" si="2"/>
        <v>8.283908689617954E-2</v>
      </c>
      <c r="G87" s="4"/>
    </row>
    <row r="88" spans="1:7" x14ac:dyDescent="0.25">
      <c r="A88" s="5" t="s">
        <v>176</v>
      </c>
      <c r="B88" s="5" t="s">
        <v>177</v>
      </c>
      <c r="C88" s="8">
        <v>1785870.51</v>
      </c>
      <c r="D88" s="8">
        <v>1818860.87</v>
      </c>
      <c r="E88" s="9">
        <f t="shared" si="3"/>
        <v>32990.360000000102</v>
      </c>
      <c r="F88" s="10">
        <f t="shared" si="2"/>
        <v>1.8472985479781566E-2</v>
      </c>
      <c r="G88" s="4"/>
    </row>
    <row r="89" spans="1:7" x14ac:dyDescent="0.25">
      <c r="A89" s="5" t="s">
        <v>178</v>
      </c>
      <c r="B89" s="5" t="s">
        <v>179</v>
      </c>
      <c r="C89" s="8">
        <v>1504898.98</v>
      </c>
      <c r="D89" s="8">
        <v>1587106.61</v>
      </c>
      <c r="E89" s="9">
        <f t="shared" si="3"/>
        <v>82207.630000000121</v>
      </c>
      <c r="F89" s="10">
        <f t="shared" si="2"/>
        <v>5.4626676669021414E-2</v>
      </c>
      <c r="G89" s="4"/>
    </row>
    <row r="90" spans="1:7" x14ac:dyDescent="0.25">
      <c r="A90" s="5" t="s">
        <v>180</v>
      </c>
      <c r="B90" s="5" t="s">
        <v>181</v>
      </c>
      <c r="C90" s="8">
        <v>1821731.69</v>
      </c>
      <c r="D90" s="8">
        <v>1841528.7</v>
      </c>
      <c r="E90" s="9">
        <f t="shared" si="3"/>
        <v>19797.010000000009</v>
      </c>
      <c r="F90" s="10">
        <f t="shared" si="2"/>
        <v>1.0867138178839063E-2</v>
      </c>
      <c r="G90" s="4"/>
    </row>
    <row r="91" spans="1:7" x14ac:dyDescent="0.25">
      <c r="A91" s="5" t="s">
        <v>182</v>
      </c>
      <c r="B91" s="5" t="s">
        <v>183</v>
      </c>
      <c r="C91" s="8">
        <v>1162202.48</v>
      </c>
      <c r="D91" s="8">
        <v>1223722.03</v>
      </c>
      <c r="E91" s="9">
        <f t="shared" si="3"/>
        <v>61519.550000000047</v>
      </c>
      <c r="F91" s="10">
        <f t="shared" si="2"/>
        <v>5.2933590367145018E-2</v>
      </c>
      <c r="G91" s="4"/>
    </row>
    <row r="92" spans="1:7" x14ac:dyDescent="0.25">
      <c r="A92" s="5" t="s">
        <v>184</v>
      </c>
      <c r="B92" s="5" t="s">
        <v>185</v>
      </c>
      <c r="C92" s="8">
        <v>1692488.41</v>
      </c>
      <c r="D92" s="8">
        <v>1732636.36</v>
      </c>
      <c r="E92" s="9">
        <f t="shared" si="3"/>
        <v>40147.950000000186</v>
      </c>
      <c r="F92" s="10">
        <f t="shared" si="2"/>
        <v>2.3721255497401124E-2</v>
      </c>
      <c r="G92" s="4"/>
    </row>
    <row r="93" spans="1:7" x14ac:dyDescent="0.25">
      <c r="A93" s="12" t="s">
        <v>186</v>
      </c>
      <c r="B93" s="12" t="s">
        <v>187</v>
      </c>
      <c r="C93" s="13">
        <v>940128.12</v>
      </c>
      <c r="D93" s="13">
        <v>891500.98</v>
      </c>
      <c r="E93" s="14">
        <f t="shared" si="3"/>
        <v>-48627.140000000014</v>
      </c>
      <c r="F93" s="15">
        <f t="shared" si="2"/>
        <v>-5.1723950135647484E-2</v>
      </c>
      <c r="G93" s="4"/>
    </row>
    <row r="94" spans="1:7" x14ac:dyDescent="0.25">
      <c r="A94" s="5" t="s">
        <v>188</v>
      </c>
      <c r="B94" s="5" t="s">
        <v>189</v>
      </c>
      <c r="C94" s="8">
        <v>936642.49</v>
      </c>
      <c r="D94" s="8">
        <v>1130851.0900000001</v>
      </c>
      <c r="E94" s="9">
        <f t="shared" si="3"/>
        <v>194208.60000000009</v>
      </c>
      <c r="F94" s="10">
        <f t="shared" si="2"/>
        <v>0.20734549422373535</v>
      </c>
      <c r="G94" s="4"/>
    </row>
    <row r="95" spans="1:7" x14ac:dyDescent="0.25">
      <c r="A95" s="12" t="s">
        <v>190</v>
      </c>
      <c r="B95" s="12" t="s">
        <v>191</v>
      </c>
      <c r="C95" s="13">
        <v>333101.25</v>
      </c>
      <c r="D95" s="13">
        <v>304606.15000000002</v>
      </c>
      <c r="E95" s="14">
        <f t="shared" si="3"/>
        <v>-28495.099999999977</v>
      </c>
      <c r="F95" s="15">
        <f t="shared" si="2"/>
        <v>-8.554486060919908E-2</v>
      </c>
      <c r="G95" s="4"/>
    </row>
    <row r="96" spans="1:7" x14ac:dyDescent="0.25">
      <c r="A96" s="5" t="s">
        <v>192</v>
      </c>
      <c r="B96" s="5" t="s">
        <v>193</v>
      </c>
      <c r="C96" s="8">
        <v>797214.94</v>
      </c>
      <c r="D96" s="8">
        <v>821094.97</v>
      </c>
      <c r="E96" s="9">
        <f t="shared" si="3"/>
        <v>23880.030000000028</v>
      </c>
      <c r="F96" s="10">
        <f t="shared" si="2"/>
        <v>2.9954318216866369E-2</v>
      </c>
      <c r="G96" s="4"/>
    </row>
    <row r="97" spans="1:7" x14ac:dyDescent="0.25">
      <c r="A97" s="5" t="s">
        <v>194</v>
      </c>
      <c r="B97" s="5" t="s">
        <v>195</v>
      </c>
      <c r="C97" s="8">
        <v>1852885.9</v>
      </c>
      <c r="D97" s="8">
        <v>1946825.23</v>
      </c>
      <c r="E97" s="9">
        <f t="shared" si="3"/>
        <v>93939.330000000075</v>
      </c>
      <c r="F97" s="10">
        <f t="shared" si="2"/>
        <v>5.0698928628039146E-2</v>
      </c>
      <c r="G97" s="4"/>
    </row>
    <row r="98" spans="1:7" x14ac:dyDescent="0.25">
      <c r="A98" s="5" t="s">
        <v>196</v>
      </c>
      <c r="B98" s="5" t="s">
        <v>197</v>
      </c>
      <c r="C98" s="8">
        <v>601660.42000000004</v>
      </c>
      <c r="D98" s="8">
        <v>657987.23</v>
      </c>
      <c r="E98" s="9">
        <f t="shared" si="3"/>
        <v>56326.809999999939</v>
      </c>
      <c r="F98" s="10">
        <f t="shared" si="2"/>
        <v>9.3618938736239179E-2</v>
      </c>
      <c r="G98" s="4"/>
    </row>
    <row r="99" spans="1:7" x14ac:dyDescent="0.25">
      <c r="A99" s="5" t="s">
        <v>198</v>
      </c>
      <c r="B99" s="5" t="s">
        <v>199</v>
      </c>
      <c r="C99" s="8">
        <v>1078771.3400000001</v>
      </c>
      <c r="D99" s="8">
        <v>1154729.44</v>
      </c>
      <c r="E99" s="9">
        <f t="shared" si="3"/>
        <v>75958.09999999986</v>
      </c>
      <c r="F99" s="10">
        <f t="shared" si="2"/>
        <v>7.0411677788918506E-2</v>
      </c>
      <c r="G99" s="4"/>
    </row>
    <row r="100" spans="1:7" x14ac:dyDescent="0.25">
      <c r="A100" s="12" t="s">
        <v>200</v>
      </c>
      <c r="B100" s="12" t="s">
        <v>201</v>
      </c>
      <c r="C100" s="13">
        <v>787145.29</v>
      </c>
      <c r="D100" s="13">
        <v>783043.97</v>
      </c>
      <c r="E100" s="14">
        <f t="shared" si="3"/>
        <v>-4101.3200000000652</v>
      </c>
      <c r="F100" s="15">
        <f t="shared" si="2"/>
        <v>-5.2103722808276793E-3</v>
      </c>
      <c r="G100" s="4"/>
    </row>
    <row r="101" spans="1:7" x14ac:dyDescent="0.25">
      <c r="A101" s="5" t="s">
        <v>202</v>
      </c>
      <c r="B101" s="5" t="s">
        <v>203</v>
      </c>
      <c r="C101" s="8">
        <v>462970</v>
      </c>
      <c r="D101" s="8">
        <v>631183.32999999996</v>
      </c>
      <c r="E101" s="9">
        <f t="shared" si="3"/>
        <v>168213.32999999996</v>
      </c>
      <c r="F101" s="10">
        <f t="shared" si="2"/>
        <v>0.36333527010389433</v>
      </c>
      <c r="G101" s="4"/>
    </row>
    <row r="102" spans="1:7" x14ac:dyDescent="0.25">
      <c r="A102" s="5" t="s">
        <v>204</v>
      </c>
      <c r="B102" s="5" t="s">
        <v>205</v>
      </c>
      <c r="C102" s="8">
        <v>1186311.8499999999</v>
      </c>
      <c r="D102" s="8">
        <v>1268649.01</v>
      </c>
      <c r="E102" s="9">
        <f t="shared" si="3"/>
        <v>82337.160000000149</v>
      </c>
      <c r="F102" s="10">
        <f t="shared" si="2"/>
        <v>6.9405999779906233E-2</v>
      </c>
      <c r="G102" s="4"/>
    </row>
    <row r="103" spans="1:7" x14ac:dyDescent="0.25">
      <c r="A103" s="5">
        <v>5321</v>
      </c>
      <c r="B103" s="5" t="s">
        <v>317</v>
      </c>
      <c r="C103" s="8">
        <f>SUM(2777458.58+738370.72)</f>
        <v>3515829.3</v>
      </c>
      <c r="D103" s="8">
        <f>SUM(2872580.18 +769066.41)</f>
        <v>3641646.5900000003</v>
      </c>
      <c r="E103" s="9">
        <f t="shared" si="3"/>
        <v>125817.2900000005</v>
      </c>
      <c r="F103" s="10">
        <f t="shared" si="2"/>
        <v>3.5785949562454726E-2</v>
      </c>
      <c r="G103" s="4"/>
    </row>
    <row r="104" spans="1:7" x14ac:dyDescent="0.25">
      <c r="A104" s="12" t="s">
        <v>210</v>
      </c>
      <c r="B104" s="12" t="s">
        <v>211</v>
      </c>
      <c r="C104" s="13">
        <v>1277804.8</v>
      </c>
      <c r="D104" s="13">
        <v>1262955.1100000001</v>
      </c>
      <c r="E104" s="14">
        <f t="shared" si="3"/>
        <v>-14849.689999999944</v>
      </c>
      <c r="F104" s="15">
        <f t="shared" si="2"/>
        <v>-1.1621250757549153E-2</v>
      </c>
      <c r="G104" s="4"/>
    </row>
    <row r="105" spans="1:7" x14ac:dyDescent="0.25">
      <c r="A105" s="5" t="s">
        <v>212</v>
      </c>
      <c r="B105" s="5" t="s">
        <v>213</v>
      </c>
      <c r="C105" s="8">
        <v>2827260</v>
      </c>
      <c r="D105" s="8">
        <v>2920130.91</v>
      </c>
      <c r="E105" s="9">
        <f t="shared" si="3"/>
        <v>92870.910000000149</v>
      </c>
      <c r="F105" s="10">
        <f t="shared" si="2"/>
        <v>3.2848379703317047E-2</v>
      </c>
      <c r="G105" s="4"/>
    </row>
    <row r="106" spans="1:7" x14ac:dyDescent="0.25">
      <c r="A106" s="12" t="s">
        <v>214</v>
      </c>
      <c r="B106" s="12" t="s">
        <v>215</v>
      </c>
      <c r="C106" s="13">
        <v>2301217.79</v>
      </c>
      <c r="D106" s="13">
        <v>2266011.27</v>
      </c>
      <c r="E106" s="14">
        <f t="shared" si="3"/>
        <v>-35206.520000000019</v>
      </c>
      <c r="F106" s="15">
        <f t="shared" si="2"/>
        <v>-1.5299082143807005E-2</v>
      </c>
      <c r="G106" s="4"/>
    </row>
    <row r="107" spans="1:7" x14ac:dyDescent="0.25">
      <c r="A107" s="5" t="s">
        <v>216</v>
      </c>
      <c r="B107" s="5" t="s">
        <v>217</v>
      </c>
      <c r="C107" s="8">
        <v>2758065.93</v>
      </c>
      <c r="D107" s="8">
        <v>2936217.52</v>
      </c>
      <c r="E107" s="9">
        <f t="shared" si="3"/>
        <v>178151.58999999985</v>
      </c>
      <c r="F107" s="10">
        <f t="shared" si="2"/>
        <v>6.4592941039665369E-2</v>
      </c>
      <c r="G107" s="4"/>
    </row>
    <row r="108" spans="1:7" x14ac:dyDescent="0.25">
      <c r="A108" s="12" t="s">
        <v>218</v>
      </c>
      <c r="B108" s="12" t="s">
        <v>219</v>
      </c>
      <c r="C108" s="13">
        <v>1303494.22</v>
      </c>
      <c r="D108" s="13">
        <v>1282713.3999999999</v>
      </c>
      <c r="E108" s="14">
        <f t="shared" si="3"/>
        <v>-20780.820000000065</v>
      </c>
      <c r="F108" s="15">
        <f t="shared" si="2"/>
        <v>-1.5942395202949242E-2</v>
      </c>
      <c r="G108" s="4"/>
    </row>
    <row r="109" spans="1:7" x14ac:dyDescent="0.25">
      <c r="A109" s="5" t="s">
        <v>220</v>
      </c>
      <c r="B109" s="5" t="s">
        <v>221</v>
      </c>
      <c r="C109" s="8">
        <v>881490.45</v>
      </c>
      <c r="D109" s="8">
        <v>941352.51</v>
      </c>
      <c r="E109" s="9">
        <f t="shared" si="3"/>
        <v>59862.060000000056</v>
      </c>
      <c r="F109" s="10">
        <f t="shared" si="2"/>
        <v>6.7910049394182381E-2</v>
      </c>
      <c r="G109" s="4"/>
    </row>
    <row r="110" spans="1:7" x14ac:dyDescent="0.25">
      <c r="A110" s="12" t="s">
        <v>222</v>
      </c>
      <c r="B110" s="12" t="s">
        <v>223</v>
      </c>
      <c r="C110" s="13">
        <v>418560.77</v>
      </c>
      <c r="D110" s="13">
        <v>389264.31</v>
      </c>
      <c r="E110" s="14">
        <f t="shared" si="3"/>
        <v>-29296.460000000021</v>
      </c>
      <c r="F110" s="15">
        <f t="shared" si="2"/>
        <v>-6.9993324983609953E-2</v>
      </c>
      <c r="G110" s="4"/>
    </row>
    <row r="111" spans="1:7" x14ac:dyDescent="0.25">
      <c r="A111" s="5" t="s">
        <v>224</v>
      </c>
      <c r="B111" s="5" t="s">
        <v>225</v>
      </c>
      <c r="C111" s="8">
        <v>1316421.0900000001</v>
      </c>
      <c r="D111" s="8">
        <v>1384268.15</v>
      </c>
      <c r="E111" s="9">
        <f t="shared" si="3"/>
        <v>67847.059999999823</v>
      </c>
      <c r="F111" s="10">
        <f t="shared" si="2"/>
        <v>5.1539025404097577E-2</v>
      </c>
      <c r="G111" s="4"/>
    </row>
    <row r="112" spans="1:7" x14ac:dyDescent="0.25">
      <c r="A112" s="12" t="s">
        <v>226</v>
      </c>
      <c r="B112" s="12" t="s">
        <v>227</v>
      </c>
      <c r="C112" s="13">
        <v>1087639.2</v>
      </c>
      <c r="D112" s="13">
        <v>1064275.1299999999</v>
      </c>
      <c r="E112" s="14">
        <f t="shared" si="3"/>
        <v>-23364.070000000065</v>
      </c>
      <c r="F112" s="15">
        <f t="shared" si="2"/>
        <v>-2.1481452672908505E-2</v>
      </c>
      <c r="G112" s="4"/>
    </row>
    <row r="113" spans="1:7" x14ac:dyDescent="0.25">
      <c r="A113" s="12" t="s">
        <v>228</v>
      </c>
      <c r="B113" s="12" t="s">
        <v>229</v>
      </c>
      <c r="C113" s="13">
        <v>1406893.4000000001</v>
      </c>
      <c r="D113" s="13">
        <v>1395794.04</v>
      </c>
      <c r="E113" s="14">
        <f t="shared" si="3"/>
        <v>-11099.360000000102</v>
      </c>
      <c r="F113" s="15">
        <f t="shared" si="2"/>
        <v>-7.8892686539009296E-3</v>
      </c>
      <c r="G113" s="4"/>
    </row>
    <row r="114" spans="1:7" x14ac:dyDescent="0.25">
      <c r="A114" s="5" t="s">
        <v>230</v>
      </c>
      <c r="B114" s="5" t="s">
        <v>231</v>
      </c>
      <c r="C114" s="8">
        <v>2208768.86</v>
      </c>
      <c r="D114" s="8">
        <v>2552892.4500000002</v>
      </c>
      <c r="E114" s="9">
        <f t="shared" si="3"/>
        <v>344123.59000000032</v>
      </c>
      <c r="F114" s="10">
        <f t="shared" si="2"/>
        <v>0.15579882360348032</v>
      </c>
      <c r="G114" s="4"/>
    </row>
    <row r="115" spans="1:7" x14ac:dyDescent="0.25">
      <c r="A115" s="12" t="s">
        <v>232</v>
      </c>
      <c r="B115" s="12" t="s">
        <v>233</v>
      </c>
      <c r="C115" s="13">
        <v>1174176.95</v>
      </c>
      <c r="D115" s="13">
        <v>1152490.43</v>
      </c>
      <c r="E115" s="14">
        <f t="shared" si="3"/>
        <v>-21686.520000000019</v>
      </c>
      <c r="F115" s="15">
        <f t="shared" ref="F115:F152" si="4">SUM(E115/C115)</f>
        <v>-1.8469550096346227E-2</v>
      </c>
      <c r="G115" s="4"/>
    </row>
    <row r="116" spans="1:7" x14ac:dyDescent="0.25">
      <c r="A116" s="12" t="s">
        <v>234</v>
      </c>
      <c r="B116" s="12" t="s">
        <v>235</v>
      </c>
      <c r="C116" s="13">
        <v>1978486.64</v>
      </c>
      <c r="D116" s="13">
        <v>1881862.81</v>
      </c>
      <c r="E116" s="14">
        <f t="shared" si="3"/>
        <v>-96623.829999999842</v>
      </c>
      <c r="F116" s="15">
        <f t="shared" si="4"/>
        <v>-4.8837241579756052E-2</v>
      </c>
      <c r="G116" s="4"/>
    </row>
    <row r="117" spans="1:7" x14ac:dyDescent="0.25">
      <c r="A117" s="12" t="s">
        <v>236</v>
      </c>
      <c r="B117" s="12" t="s">
        <v>237</v>
      </c>
      <c r="C117" s="13">
        <v>531488.19999999995</v>
      </c>
      <c r="D117" s="13">
        <v>521444.37</v>
      </c>
      <c r="E117" s="14">
        <f t="shared" si="3"/>
        <v>-10043.829999999958</v>
      </c>
      <c r="F117" s="15">
        <f t="shared" si="4"/>
        <v>-1.8897559720046388E-2</v>
      </c>
      <c r="G117" s="4"/>
    </row>
    <row r="118" spans="1:7" x14ac:dyDescent="0.25">
      <c r="A118" s="5" t="s">
        <v>238</v>
      </c>
      <c r="B118" s="5" t="s">
        <v>239</v>
      </c>
      <c r="C118" s="8">
        <v>763390.7</v>
      </c>
      <c r="D118" s="8">
        <v>796716.78</v>
      </c>
      <c r="E118" s="9">
        <f t="shared" si="3"/>
        <v>33326.080000000075</v>
      </c>
      <c r="F118" s="10">
        <f t="shared" si="4"/>
        <v>4.3655339264678072E-2</v>
      </c>
      <c r="G118" s="4"/>
    </row>
    <row r="119" spans="1:7" x14ac:dyDescent="0.25">
      <c r="A119" s="5" t="s">
        <v>240</v>
      </c>
      <c r="B119" s="5" t="s">
        <v>241</v>
      </c>
      <c r="C119" s="8">
        <v>753900.06</v>
      </c>
      <c r="D119" s="8">
        <v>757690.46</v>
      </c>
      <c r="E119" s="9">
        <f t="shared" si="3"/>
        <v>3790.3999999999069</v>
      </c>
      <c r="F119" s="10">
        <f t="shared" si="4"/>
        <v>5.0277221094794803E-3</v>
      </c>
      <c r="G119" s="4"/>
    </row>
    <row r="120" spans="1:7" x14ac:dyDescent="0.25">
      <c r="A120" s="12" t="s">
        <v>242</v>
      </c>
      <c r="B120" s="12" t="s">
        <v>243</v>
      </c>
      <c r="C120" s="13">
        <v>8953241.4600000009</v>
      </c>
      <c r="D120" s="13">
        <v>8941112.5800000001</v>
      </c>
      <c r="E120" s="14">
        <f t="shared" si="3"/>
        <v>-12128.88000000082</v>
      </c>
      <c r="F120" s="15">
        <f t="shared" si="4"/>
        <v>-1.3546914884612995E-3</v>
      </c>
      <c r="G120" s="4"/>
    </row>
    <row r="121" spans="1:7" x14ac:dyDescent="0.25">
      <c r="A121" s="5" t="s">
        <v>244</v>
      </c>
      <c r="B121" s="5" t="s">
        <v>245</v>
      </c>
      <c r="C121" s="8">
        <v>2066361.1099999999</v>
      </c>
      <c r="D121" s="8">
        <v>2328264.96</v>
      </c>
      <c r="E121" s="9">
        <f t="shared" si="3"/>
        <v>261903.85000000009</v>
      </c>
      <c r="F121" s="10">
        <f t="shared" si="4"/>
        <v>0.12674640881138152</v>
      </c>
      <c r="G121" s="4"/>
    </row>
    <row r="122" spans="1:7" x14ac:dyDescent="0.25">
      <c r="A122" s="5" t="s">
        <v>246</v>
      </c>
      <c r="B122" s="5" t="s">
        <v>247</v>
      </c>
      <c r="C122" s="8">
        <v>2262660.79</v>
      </c>
      <c r="D122" s="8">
        <v>2342976.65</v>
      </c>
      <c r="E122" s="9">
        <f t="shared" si="3"/>
        <v>80315.85999999987</v>
      </c>
      <c r="F122" s="10">
        <f t="shared" si="4"/>
        <v>3.5496200029170026E-2</v>
      </c>
      <c r="G122" s="4"/>
    </row>
    <row r="123" spans="1:7" x14ac:dyDescent="0.25">
      <c r="A123" s="5" t="s">
        <v>248</v>
      </c>
      <c r="B123" s="5" t="s">
        <v>249</v>
      </c>
      <c r="C123" s="8">
        <v>769882.27</v>
      </c>
      <c r="D123" s="8">
        <v>839053.95</v>
      </c>
      <c r="E123" s="9">
        <f t="shared" si="3"/>
        <v>69171.679999999935</v>
      </c>
      <c r="F123" s="10">
        <f t="shared" si="4"/>
        <v>8.9847087919039795E-2</v>
      </c>
      <c r="G123" s="4"/>
    </row>
    <row r="124" spans="1:7" x14ac:dyDescent="0.25">
      <c r="A124" s="5" t="s">
        <v>250</v>
      </c>
      <c r="B124" s="5" t="s">
        <v>251</v>
      </c>
      <c r="C124" s="8">
        <v>270463.40999999997</v>
      </c>
      <c r="D124" s="8">
        <v>308582.3</v>
      </c>
      <c r="E124" s="9">
        <f t="shared" si="3"/>
        <v>38118.890000000014</v>
      </c>
      <c r="F124" s="10">
        <f t="shared" si="4"/>
        <v>0.14093917546924375</v>
      </c>
      <c r="G124" s="4"/>
    </row>
    <row r="125" spans="1:7" x14ac:dyDescent="0.25">
      <c r="A125" s="12" t="s">
        <v>252</v>
      </c>
      <c r="B125" s="12" t="s">
        <v>253</v>
      </c>
      <c r="C125" s="13">
        <v>2833018.58</v>
      </c>
      <c r="D125" s="13">
        <v>2670893.5499999998</v>
      </c>
      <c r="E125" s="14">
        <f t="shared" si="3"/>
        <v>-162125.03000000026</v>
      </c>
      <c r="F125" s="15">
        <f t="shared" si="4"/>
        <v>-5.7226956132423339E-2</v>
      </c>
      <c r="G125" s="4"/>
    </row>
    <row r="126" spans="1:7" x14ac:dyDescent="0.25">
      <c r="A126" s="5" t="s">
        <v>254</v>
      </c>
      <c r="B126" s="5" t="s">
        <v>255</v>
      </c>
      <c r="C126" s="8">
        <v>2125952.5499999998</v>
      </c>
      <c r="D126" s="8">
        <v>2186707.2799999998</v>
      </c>
      <c r="E126" s="9">
        <f t="shared" si="3"/>
        <v>60754.729999999981</v>
      </c>
      <c r="F126" s="10">
        <f t="shared" si="4"/>
        <v>2.8577650992257557E-2</v>
      </c>
      <c r="G126" s="4"/>
    </row>
    <row r="127" spans="1:7" x14ac:dyDescent="0.25">
      <c r="A127" s="5" t="s">
        <v>256</v>
      </c>
      <c r="B127" s="5" t="s">
        <v>257</v>
      </c>
      <c r="C127" s="8">
        <v>1728046.8199999998</v>
      </c>
      <c r="D127" s="8">
        <v>1924957.56</v>
      </c>
      <c r="E127" s="9">
        <f t="shared" si="3"/>
        <v>196910.74000000022</v>
      </c>
      <c r="F127" s="10">
        <f t="shared" si="4"/>
        <v>0.11394988707539778</v>
      </c>
      <c r="G127" s="4"/>
    </row>
    <row r="128" spans="1:7" x14ac:dyDescent="0.25">
      <c r="A128" s="12">
        <v>6711</v>
      </c>
      <c r="B128" s="12" t="s">
        <v>318</v>
      </c>
      <c r="C128" s="13">
        <f>SUM(1236910.2 +1069866.47)</f>
        <v>2306776.67</v>
      </c>
      <c r="D128" s="13">
        <v>2193926.66</v>
      </c>
      <c r="E128" s="14">
        <f t="shared" si="3"/>
        <v>-112850.00999999978</v>
      </c>
      <c r="F128" s="15">
        <f t="shared" si="4"/>
        <v>-4.8921081727430413E-2</v>
      </c>
      <c r="G128" s="4"/>
    </row>
    <row r="129" spans="1:7" x14ac:dyDescent="0.25">
      <c r="A129" s="12" t="s">
        <v>262</v>
      </c>
      <c r="B129" s="12" t="s">
        <v>263</v>
      </c>
      <c r="C129" s="13">
        <v>690644.93</v>
      </c>
      <c r="D129" s="13">
        <v>583015.4</v>
      </c>
      <c r="E129" s="14">
        <f t="shared" si="3"/>
        <v>-107629.53000000003</v>
      </c>
      <c r="F129" s="15">
        <f t="shared" si="4"/>
        <v>-0.1558391661544522</v>
      </c>
      <c r="G129" s="4"/>
    </row>
    <row r="130" spans="1:7" x14ac:dyDescent="0.25">
      <c r="A130" s="12" t="s">
        <v>264</v>
      </c>
      <c r="B130" s="12" t="s">
        <v>265</v>
      </c>
      <c r="C130" s="13">
        <v>473044.99</v>
      </c>
      <c r="D130" s="13">
        <v>339859.21</v>
      </c>
      <c r="E130" s="14">
        <f t="shared" si="3"/>
        <v>-133185.77999999997</v>
      </c>
      <c r="F130" s="15">
        <f t="shared" si="4"/>
        <v>-0.28154992192180278</v>
      </c>
      <c r="G130" s="4"/>
    </row>
    <row r="131" spans="1:7" x14ac:dyDescent="0.25">
      <c r="A131" s="5" t="s">
        <v>266</v>
      </c>
      <c r="B131" s="5" t="s">
        <v>267</v>
      </c>
      <c r="C131" s="8">
        <v>1163799</v>
      </c>
      <c r="D131" s="8">
        <v>1250624.75</v>
      </c>
      <c r="E131" s="9">
        <f t="shared" ref="E131:E152" si="5">SUM(D131-C131)</f>
        <v>86825.75</v>
      </c>
      <c r="F131" s="10">
        <f t="shared" si="4"/>
        <v>7.4605451628674713E-2</v>
      </c>
      <c r="G131" s="4"/>
    </row>
    <row r="132" spans="1:7" x14ac:dyDescent="0.25">
      <c r="A132" s="12" t="s">
        <v>268</v>
      </c>
      <c r="B132" s="12" t="s">
        <v>269</v>
      </c>
      <c r="C132" s="13">
        <v>1389106</v>
      </c>
      <c r="D132" s="13">
        <v>1339954.05</v>
      </c>
      <c r="E132" s="14">
        <f t="shared" si="5"/>
        <v>-49151.949999999953</v>
      </c>
      <c r="F132" s="15">
        <f t="shared" si="4"/>
        <v>-3.5383872793004964E-2</v>
      </c>
      <c r="G132" s="4"/>
    </row>
    <row r="133" spans="1:7" x14ac:dyDescent="0.25">
      <c r="A133" s="12">
        <v>7011</v>
      </c>
      <c r="B133" s="12" t="s">
        <v>270</v>
      </c>
      <c r="C133" s="13">
        <v>897349.84000000008</v>
      </c>
      <c r="D133" s="13">
        <v>854619.24</v>
      </c>
      <c r="E133" s="14">
        <f t="shared" si="5"/>
        <v>-42730.600000000093</v>
      </c>
      <c r="F133" s="15">
        <f t="shared" si="4"/>
        <v>-4.7618663418940478E-2</v>
      </c>
      <c r="G133" s="4"/>
    </row>
    <row r="134" spans="1:7" x14ac:dyDescent="0.25">
      <c r="A134" s="5" t="s">
        <v>271</v>
      </c>
      <c r="B134" s="5" t="s">
        <v>272</v>
      </c>
      <c r="C134" s="8">
        <v>1803408.11</v>
      </c>
      <c r="D134" s="8">
        <v>2012707.95</v>
      </c>
      <c r="E134" s="9">
        <f t="shared" si="5"/>
        <v>209299.83999999985</v>
      </c>
      <c r="F134" s="10">
        <f t="shared" si="4"/>
        <v>0.11605794541979732</v>
      </c>
      <c r="G134" s="4"/>
    </row>
    <row r="135" spans="1:7" x14ac:dyDescent="0.25">
      <c r="A135" s="5" t="s">
        <v>273</v>
      </c>
      <c r="B135" s="5" t="s">
        <v>274</v>
      </c>
      <c r="C135" s="8">
        <v>1773204.8299999998</v>
      </c>
      <c r="D135" s="8">
        <v>2126877.29</v>
      </c>
      <c r="E135" s="9">
        <f t="shared" si="5"/>
        <v>353672.4600000002</v>
      </c>
      <c r="F135" s="10">
        <f t="shared" si="4"/>
        <v>0.19945381042076241</v>
      </c>
      <c r="G135" s="4"/>
    </row>
    <row r="136" spans="1:7" x14ac:dyDescent="0.25">
      <c r="A136" s="5" t="s">
        <v>275</v>
      </c>
      <c r="B136" s="5" t="s">
        <v>276</v>
      </c>
      <c r="C136" s="8">
        <v>1120282.05</v>
      </c>
      <c r="D136" s="8">
        <v>1562528.43</v>
      </c>
      <c r="E136" s="9">
        <f t="shared" si="5"/>
        <v>442246.37999999989</v>
      </c>
      <c r="F136" s="10">
        <f t="shared" si="4"/>
        <v>0.39476342587119007</v>
      </c>
      <c r="G136" s="4"/>
    </row>
    <row r="137" spans="1:7" x14ac:dyDescent="0.25">
      <c r="A137" s="12" t="s">
        <v>277</v>
      </c>
      <c r="B137" s="12" t="s">
        <v>278</v>
      </c>
      <c r="C137" s="13">
        <v>1502821.56</v>
      </c>
      <c r="D137" s="13">
        <v>1447074.52</v>
      </c>
      <c r="E137" s="14">
        <f t="shared" si="5"/>
        <v>-55747.040000000037</v>
      </c>
      <c r="F137" s="15">
        <f t="shared" si="4"/>
        <v>-3.709491631195392E-2</v>
      </c>
      <c r="G137" s="4"/>
    </row>
    <row r="138" spans="1:7" x14ac:dyDescent="0.25">
      <c r="A138" s="5" t="s">
        <v>279</v>
      </c>
      <c r="B138" s="5" t="s">
        <v>280</v>
      </c>
      <c r="C138" s="8">
        <v>1122712.21</v>
      </c>
      <c r="D138" s="8">
        <v>1235366.77</v>
      </c>
      <c r="E138" s="9">
        <f t="shared" si="5"/>
        <v>112654.56000000006</v>
      </c>
      <c r="F138" s="10">
        <f t="shared" si="4"/>
        <v>0.10034144012738586</v>
      </c>
      <c r="G138" s="4"/>
    </row>
    <row r="139" spans="1:7" x14ac:dyDescent="0.25">
      <c r="A139" s="5" t="s">
        <v>281</v>
      </c>
      <c r="B139" s="5" t="s">
        <v>282</v>
      </c>
      <c r="C139" s="8">
        <v>1344571.49</v>
      </c>
      <c r="D139" s="8">
        <v>1529880.3</v>
      </c>
      <c r="E139" s="9">
        <f t="shared" si="5"/>
        <v>185308.81000000006</v>
      </c>
      <c r="F139" s="10">
        <f t="shared" si="4"/>
        <v>0.13781997564145887</v>
      </c>
      <c r="G139" s="4"/>
    </row>
    <row r="140" spans="1:7" x14ac:dyDescent="0.25">
      <c r="A140" s="5" t="s">
        <v>283</v>
      </c>
      <c r="B140" s="5" t="s">
        <v>284</v>
      </c>
      <c r="C140" s="8">
        <v>5988443.9800000004</v>
      </c>
      <c r="D140" s="8">
        <v>6046856.3799999999</v>
      </c>
      <c r="E140" s="9">
        <f t="shared" si="5"/>
        <v>58412.399999999441</v>
      </c>
      <c r="F140" s="10">
        <f t="shared" si="4"/>
        <v>9.7541865958975602E-3</v>
      </c>
      <c r="G140" s="4"/>
    </row>
    <row r="141" spans="1:7" x14ac:dyDescent="0.25">
      <c r="A141" s="5" t="s">
        <v>285</v>
      </c>
      <c r="B141" s="5" t="s">
        <v>286</v>
      </c>
      <c r="C141" s="8">
        <v>552462.93999999994</v>
      </c>
      <c r="D141" s="8">
        <v>605293.36</v>
      </c>
      <c r="E141" s="9">
        <f t="shared" si="5"/>
        <v>52830.420000000042</v>
      </c>
      <c r="F141" s="10">
        <f t="shared" si="4"/>
        <v>9.5627084053819159E-2</v>
      </c>
      <c r="G141" s="4"/>
    </row>
    <row r="142" spans="1:7" x14ac:dyDescent="0.25">
      <c r="A142" s="5" t="s">
        <v>287</v>
      </c>
      <c r="B142" s="5" t="s">
        <v>288</v>
      </c>
      <c r="C142" s="8">
        <v>578985.92000000004</v>
      </c>
      <c r="D142" s="8">
        <v>638697.64</v>
      </c>
      <c r="E142" s="9">
        <f t="shared" si="5"/>
        <v>59711.719999999972</v>
      </c>
      <c r="F142" s="10">
        <f t="shared" si="4"/>
        <v>0.10313155801785295</v>
      </c>
      <c r="G142" s="4"/>
    </row>
    <row r="143" spans="1:7" x14ac:dyDescent="0.25">
      <c r="A143" s="12" t="s">
        <v>289</v>
      </c>
      <c r="B143" s="12" t="s">
        <v>290</v>
      </c>
      <c r="C143" s="13">
        <v>1312632.69</v>
      </c>
      <c r="D143" s="13">
        <v>1309573.95</v>
      </c>
      <c r="E143" s="14">
        <f t="shared" si="5"/>
        <v>-3058.7399999999907</v>
      </c>
      <c r="F143" s="15">
        <f t="shared" si="4"/>
        <v>-2.3302329915309292E-3</v>
      </c>
      <c r="G143" s="4"/>
    </row>
    <row r="144" spans="1:7" x14ac:dyDescent="0.25">
      <c r="A144" s="12" t="s">
        <v>291</v>
      </c>
      <c r="B144" s="12" t="s">
        <v>292</v>
      </c>
      <c r="C144" s="13">
        <v>3468529.93</v>
      </c>
      <c r="D144" s="13">
        <v>3204106.91</v>
      </c>
      <c r="E144" s="14">
        <f t="shared" si="5"/>
        <v>-264423.02</v>
      </c>
      <c r="F144" s="15">
        <f t="shared" si="4"/>
        <v>-7.6234896436370089E-2</v>
      </c>
      <c r="G144" s="4"/>
    </row>
    <row r="145" spans="1:7" x14ac:dyDescent="0.25">
      <c r="A145" s="5" t="s">
        <v>293</v>
      </c>
      <c r="B145" s="5" t="s">
        <v>294</v>
      </c>
      <c r="C145" s="8">
        <v>2382707.5699999998</v>
      </c>
      <c r="D145" s="8">
        <v>2805379.19</v>
      </c>
      <c r="E145" s="9">
        <f t="shared" si="5"/>
        <v>422671.62000000011</v>
      </c>
      <c r="F145" s="10">
        <f t="shared" si="4"/>
        <v>0.17739131117965942</v>
      </c>
      <c r="G145" s="4"/>
    </row>
    <row r="146" spans="1:7" x14ac:dyDescent="0.25">
      <c r="A146" s="5" t="s">
        <v>295</v>
      </c>
      <c r="B146" s="5" t="s">
        <v>296</v>
      </c>
      <c r="C146" s="8">
        <v>975442.16</v>
      </c>
      <c r="D146" s="8">
        <v>993182.7</v>
      </c>
      <c r="E146" s="9">
        <f t="shared" si="5"/>
        <v>17740.539999999921</v>
      </c>
      <c r="F146" s="10">
        <f t="shared" si="4"/>
        <v>1.8187177802525902E-2</v>
      </c>
      <c r="G146" s="4"/>
    </row>
    <row r="147" spans="1:7" x14ac:dyDescent="0.25">
      <c r="A147" s="5" t="s">
        <v>297</v>
      </c>
      <c r="B147" s="5" t="s">
        <v>298</v>
      </c>
      <c r="C147" s="8">
        <v>795782.42</v>
      </c>
      <c r="D147" s="8">
        <v>850841.61</v>
      </c>
      <c r="E147" s="9">
        <f t="shared" si="5"/>
        <v>55059.189999999944</v>
      </c>
      <c r="F147" s="10">
        <f t="shared" si="4"/>
        <v>6.9188748854240756E-2</v>
      </c>
      <c r="G147" s="4"/>
    </row>
    <row r="148" spans="1:7" x14ac:dyDescent="0.25">
      <c r="A148" s="5" t="s">
        <v>299</v>
      </c>
      <c r="B148" s="5" t="s">
        <v>300</v>
      </c>
      <c r="C148" s="8">
        <v>1731645.15</v>
      </c>
      <c r="D148" s="8">
        <v>1737203.91</v>
      </c>
      <c r="E148" s="9">
        <f t="shared" si="5"/>
        <v>5558.7600000000093</v>
      </c>
      <c r="F148" s="10">
        <f t="shared" si="4"/>
        <v>3.2101034094658538E-3</v>
      </c>
      <c r="G148" s="4"/>
    </row>
    <row r="149" spans="1:7" x14ac:dyDescent="0.25">
      <c r="A149" s="5" t="s">
        <v>301</v>
      </c>
      <c r="B149" s="5" t="s">
        <v>302</v>
      </c>
      <c r="C149" s="8">
        <v>359725.2</v>
      </c>
      <c r="D149" s="8">
        <v>380662.02</v>
      </c>
      <c r="E149" s="9">
        <f t="shared" si="5"/>
        <v>20936.820000000007</v>
      </c>
      <c r="F149" s="10">
        <f t="shared" si="4"/>
        <v>5.8202261059275263E-2</v>
      </c>
      <c r="G149" s="4"/>
    </row>
    <row r="150" spans="1:7" x14ac:dyDescent="0.25">
      <c r="A150" s="12" t="s">
        <v>303</v>
      </c>
      <c r="B150" s="12" t="s">
        <v>304</v>
      </c>
      <c r="C150" s="13">
        <v>556205.21</v>
      </c>
      <c r="D150" s="13">
        <v>552111.51</v>
      </c>
      <c r="E150" s="14">
        <f t="shared" si="5"/>
        <v>-4093.6999999999534</v>
      </c>
      <c r="F150" s="15">
        <f t="shared" si="4"/>
        <v>-7.3600533155738579E-3</v>
      </c>
      <c r="G150" s="4"/>
    </row>
    <row r="151" spans="1:7" x14ac:dyDescent="0.25">
      <c r="A151" s="5" t="s">
        <v>305</v>
      </c>
      <c r="B151" s="5" t="s">
        <v>306</v>
      </c>
      <c r="C151" s="8">
        <v>915250.59</v>
      </c>
      <c r="D151" s="8">
        <v>938303.2</v>
      </c>
      <c r="E151" s="9">
        <f t="shared" si="5"/>
        <v>23052.609999999986</v>
      </c>
      <c r="F151" s="10">
        <f t="shared" si="4"/>
        <v>2.5187211296962931E-2</v>
      </c>
      <c r="G151" s="4"/>
    </row>
    <row r="152" spans="1:7" x14ac:dyDescent="0.25">
      <c r="A152" s="5" t="s">
        <v>307</v>
      </c>
      <c r="B152" s="5" t="s">
        <v>308</v>
      </c>
      <c r="C152" s="8">
        <v>1101347.4300000002</v>
      </c>
      <c r="D152" s="8">
        <v>1278464.75</v>
      </c>
      <c r="E152" s="9">
        <f t="shared" si="5"/>
        <v>177117.31999999983</v>
      </c>
      <c r="F152" s="10">
        <f t="shared" si="4"/>
        <v>0.16081875271638832</v>
      </c>
      <c r="G152" s="4"/>
    </row>
    <row r="153" spans="1:7" x14ac:dyDescent="0.25">
      <c r="E153" s="9"/>
      <c r="G153" s="4"/>
    </row>
    <row r="154" spans="1:7" x14ac:dyDescent="0.25">
      <c r="B154" s="5" t="s">
        <v>309</v>
      </c>
      <c r="C154" s="9">
        <f>SUM(C9:C152)</f>
        <v>308555180.96999991</v>
      </c>
      <c r="D154" s="9">
        <f>SUM(D9:D152)</f>
        <v>323361986.32999998</v>
      </c>
      <c r="E154" s="9">
        <f>SUM(D154-C154)</f>
        <v>14806805.360000074</v>
      </c>
      <c r="F154" s="10">
        <f>SUM(E154/C154)</f>
        <v>4.7987544119182053E-2</v>
      </c>
      <c r="G154" s="4"/>
    </row>
    <row r="158" spans="1:7" x14ac:dyDescent="0.25">
      <c r="A158" s="11"/>
      <c r="B158" s="1" t="s">
        <v>319</v>
      </c>
      <c r="G158" s="4"/>
    </row>
    <row r="159" spans="1:7" x14ac:dyDescent="0.25">
      <c r="B159" s="1" t="s">
        <v>320</v>
      </c>
      <c r="G159" s="4"/>
    </row>
    <row r="160" spans="1:7" x14ac:dyDescent="0.25">
      <c r="A160" s="1">
        <v>1</v>
      </c>
      <c r="B160" s="1" t="s">
        <v>321</v>
      </c>
      <c r="G160" s="4"/>
    </row>
    <row r="161" spans="1:2" s="4" customFormat="1" x14ac:dyDescent="0.25">
      <c r="A161" s="1">
        <v>2</v>
      </c>
      <c r="B161" s="1" t="s">
        <v>322</v>
      </c>
    </row>
    <row r="162" spans="1:2" s="4" customFormat="1" x14ac:dyDescent="0.25">
      <c r="A162" s="1">
        <v>3</v>
      </c>
      <c r="B162" s="1" t="s">
        <v>323</v>
      </c>
    </row>
    <row r="163" spans="1:2" s="4" customFormat="1" x14ac:dyDescent="0.25">
      <c r="A163" s="1">
        <v>4</v>
      </c>
      <c r="B163" s="1" t="s">
        <v>324</v>
      </c>
    </row>
    <row r="164" spans="1:2" s="4" customFormat="1" x14ac:dyDescent="0.25">
      <c r="A164" s="1">
        <v>5</v>
      </c>
      <c r="B164" s="1" t="s">
        <v>325</v>
      </c>
    </row>
    <row r="166" spans="1:2" s="4" customFormat="1" x14ac:dyDescent="0.25">
      <c r="A166" s="1"/>
      <c r="B166" s="1"/>
    </row>
    <row r="167" spans="1:2" s="4" customFormat="1" x14ac:dyDescent="0.25">
      <c r="A167" s="18"/>
      <c r="B167" s="1" t="s">
        <v>326</v>
      </c>
    </row>
  </sheetData>
  <printOptions horizontalCentered="1" gridLines="1"/>
  <pageMargins left="0.2" right="0.25" top="0.7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topLeftCell="A73" workbookViewId="0">
      <selection activeCell="J143" sqref="J143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19" t="s">
        <v>11</v>
      </c>
      <c r="B9" s="19" t="s">
        <v>12</v>
      </c>
      <c r="C9" s="20">
        <v>2968666.51</v>
      </c>
      <c r="D9" s="20">
        <v>2858062.5199999996</v>
      </c>
      <c r="E9" s="21">
        <f t="shared" ref="E9:E72" si="0">SUM(D9-C9)</f>
        <v>-110603.99000000022</v>
      </c>
      <c r="F9" s="22">
        <f t="shared" ref="F9:F51" si="1">SUM(D9/C9)</f>
        <v>0.96274287137762726</v>
      </c>
      <c r="G9" s="4"/>
    </row>
    <row r="10" spans="1:7" x14ac:dyDescent="0.25">
      <c r="A10" s="12" t="s">
        <v>13</v>
      </c>
      <c r="B10" s="12" t="s">
        <v>14</v>
      </c>
      <c r="C10" s="13">
        <v>2195270.16</v>
      </c>
      <c r="D10" s="13">
        <v>2156193.08</v>
      </c>
      <c r="E10" s="14">
        <f t="shared" si="0"/>
        <v>-39077.080000000075</v>
      </c>
      <c r="F10" s="15">
        <f t="shared" si="1"/>
        <v>0.98219942095873969</v>
      </c>
      <c r="G10" s="4"/>
    </row>
    <row r="11" spans="1:7" x14ac:dyDescent="0.25">
      <c r="A11" s="12" t="s">
        <v>15</v>
      </c>
      <c r="B11" s="12" t="s">
        <v>16</v>
      </c>
      <c r="C11" s="13">
        <v>1473509.15</v>
      </c>
      <c r="D11" s="13">
        <v>1403069.52</v>
      </c>
      <c r="E11" s="14">
        <f t="shared" si="0"/>
        <v>-70439.629999999888</v>
      </c>
      <c r="F11" s="15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16" t="s">
        <v>315</v>
      </c>
      <c r="B16" s="12" t="s">
        <v>312</v>
      </c>
      <c r="C16" s="13">
        <f>SUM(585705.19+237016.37+302510.45)</f>
        <v>1125232.01</v>
      </c>
      <c r="D16" s="13">
        <v>1062671.97</v>
      </c>
      <c r="E16" s="14">
        <f t="shared" si="0"/>
        <v>-62560.040000000037</v>
      </c>
      <c r="F16" s="15">
        <f t="shared" si="1"/>
        <v>0.94440254148120084</v>
      </c>
      <c r="G16" s="4"/>
    </row>
    <row r="17" spans="1:7" x14ac:dyDescent="0.25">
      <c r="A17" s="23" t="s">
        <v>316</v>
      </c>
      <c r="B17" s="19" t="s">
        <v>313</v>
      </c>
      <c r="C17" s="20">
        <f>SUM(503191.31+318118.05)</f>
        <v>821309.36</v>
      </c>
      <c r="D17" s="20">
        <v>709476.92</v>
      </c>
      <c r="E17" s="21">
        <f t="shared" si="0"/>
        <v>-111832.43999999994</v>
      </c>
      <c r="F17" s="22">
        <f t="shared" si="1"/>
        <v>0.86383639899099662</v>
      </c>
      <c r="G17" s="4"/>
    </row>
    <row r="18" spans="1:7" x14ac:dyDescent="0.25">
      <c r="A18" s="5" t="s">
        <v>31</v>
      </c>
      <c r="B18" s="5" t="s">
        <v>32</v>
      </c>
      <c r="C18" s="8">
        <v>1986273.78</v>
      </c>
      <c r="D18" s="8">
        <v>2201487.67</v>
      </c>
      <c r="E18" s="9">
        <f t="shared" si="0"/>
        <v>215213.8899999999</v>
      </c>
      <c r="F18" s="10">
        <f t="shared" si="1"/>
        <v>1.1083505668589151</v>
      </c>
      <c r="G18" s="4"/>
    </row>
    <row r="19" spans="1:7" x14ac:dyDescent="0.25">
      <c r="A19" s="5" t="s">
        <v>37</v>
      </c>
      <c r="B19" s="5" t="s">
        <v>38</v>
      </c>
      <c r="C19" s="8">
        <v>1730591.48</v>
      </c>
      <c r="D19" s="8">
        <v>1733908.9</v>
      </c>
      <c r="E19" s="9">
        <f t="shared" si="0"/>
        <v>3317.4199999999255</v>
      </c>
      <c r="F19" s="10">
        <f t="shared" si="1"/>
        <v>1.0019169284249567</v>
      </c>
      <c r="G19" s="4"/>
    </row>
    <row r="20" spans="1:7" x14ac:dyDescent="0.25">
      <c r="A20" s="5" t="s">
        <v>39</v>
      </c>
      <c r="B20" s="5" t="s">
        <v>40</v>
      </c>
      <c r="C20" s="8">
        <v>834553.57</v>
      </c>
      <c r="D20" s="8">
        <v>912259.74</v>
      </c>
      <c r="E20" s="9">
        <f t="shared" si="0"/>
        <v>77706.170000000042</v>
      </c>
      <c r="F20" s="10">
        <f t="shared" si="1"/>
        <v>1.0931110629602843</v>
      </c>
      <c r="G20" s="4"/>
    </row>
    <row r="21" spans="1:7" x14ac:dyDescent="0.25">
      <c r="A21" s="5" t="s">
        <v>41</v>
      </c>
      <c r="B21" s="5" t="s">
        <v>42</v>
      </c>
      <c r="C21" s="8">
        <v>337291.5</v>
      </c>
      <c r="D21" s="8">
        <v>353814.25</v>
      </c>
      <c r="E21" s="9">
        <f t="shared" si="0"/>
        <v>16522.75</v>
      </c>
      <c r="F21" s="10">
        <f t="shared" si="1"/>
        <v>1.0489865591039205</v>
      </c>
      <c r="G21" s="4"/>
    </row>
    <row r="22" spans="1:7" x14ac:dyDescent="0.25">
      <c r="A22" s="19" t="s">
        <v>43</v>
      </c>
      <c r="B22" s="19" t="s">
        <v>44</v>
      </c>
      <c r="C22" s="20">
        <v>1401072.6399999999</v>
      </c>
      <c r="D22" s="20">
        <v>1301480.3799999999</v>
      </c>
      <c r="E22" s="21">
        <f t="shared" si="0"/>
        <v>-99592.260000000009</v>
      </c>
      <c r="F22" s="22">
        <f t="shared" si="1"/>
        <v>0.92891713309025858</v>
      </c>
      <c r="G22" s="4"/>
    </row>
    <row r="23" spans="1:7" x14ac:dyDescent="0.25">
      <c r="A23" s="5" t="s">
        <v>45</v>
      </c>
      <c r="B23" s="5" t="s">
        <v>46</v>
      </c>
      <c r="C23" s="8">
        <v>484590.85</v>
      </c>
      <c r="D23" s="8">
        <v>524743.09</v>
      </c>
      <c r="E23" s="9">
        <f t="shared" si="0"/>
        <v>40152.239999999991</v>
      </c>
      <c r="F23" s="10">
        <f t="shared" si="1"/>
        <v>1.0828580234232652</v>
      </c>
      <c r="G23" s="4"/>
    </row>
    <row r="24" spans="1:7" x14ac:dyDescent="0.25">
      <c r="A24" s="5" t="s">
        <v>47</v>
      </c>
      <c r="B24" s="5" t="s">
        <v>48</v>
      </c>
      <c r="C24" s="8">
        <v>1094443.9300000002</v>
      </c>
      <c r="D24" s="8">
        <v>1218273.03</v>
      </c>
      <c r="E24" s="9">
        <f t="shared" si="0"/>
        <v>123829.09999999986</v>
      </c>
      <c r="F24" s="10">
        <f t="shared" si="1"/>
        <v>1.1131433932846608</v>
      </c>
      <c r="G24" s="4"/>
    </row>
    <row r="25" spans="1:7" x14ac:dyDescent="0.25">
      <c r="A25" s="12" t="s">
        <v>49</v>
      </c>
      <c r="B25" s="12" t="s">
        <v>50</v>
      </c>
      <c r="C25" s="13">
        <v>976588.91</v>
      </c>
      <c r="D25" s="13">
        <v>819817.24</v>
      </c>
      <c r="E25" s="14">
        <f t="shared" si="0"/>
        <v>-156771.67000000004</v>
      </c>
      <c r="F25" s="15">
        <f t="shared" si="1"/>
        <v>0.83947015126354441</v>
      </c>
      <c r="G25" s="4"/>
    </row>
    <row r="26" spans="1:7" x14ac:dyDescent="0.25">
      <c r="A26" s="5" t="s">
        <v>51</v>
      </c>
      <c r="B26" s="5" t="s">
        <v>52</v>
      </c>
      <c r="C26" s="8">
        <v>681101.02</v>
      </c>
      <c r="D26" s="8">
        <v>706807.46</v>
      </c>
      <c r="E26" s="9">
        <f t="shared" si="0"/>
        <v>25706.439999999944</v>
      </c>
      <c r="F26" s="10">
        <f t="shared" si="1"/>
        <v>1.0377424776136732</v>
      </c>
      <c r="G26" s="4"/>
    </row>
    <row r="27" spans="1:7" x14ac:dyDescent="0.25">
      <c r="A27" s="5" t="s">
        <v>53</v>
      </c>
      <c r="B27" s="5" t="s">
        <v>54</v>
      </c>
      <c r="C27" s="8">
        <v>949977.91</v>
      </c>
      <c r="D27" s="8">
        <v>1034995.55</v>
      </c>
      <c r="E27" s="9">
        <f t="shared" si="0"/>
        <v>85017.640000000014</v>
      </c>
      <c r="F27" s="10">
        <f t="shared" si="1"/>
        <v>1.0894943336103469</v>
      </c>
      <c r="G27" s="4"/>
    </row>
    <row r="28" spans="1:7" x14ac:dyDescent="0.25">
      <c r="A28" s="12">
        <v>1321</v>
      </c>
      <c r="B28" s="12" t="s">
        <v>314</v>
      </c>
      <c r="C28" s="13">
        <f>SUM( 1703161.24 + 84623.69)</f>
        <v>1787784.93</v>
      </c>
      <c r="D28" s="13">
        <f>SUM(1654290.51+95164.1)</f>
        <v>1749454.61</v>
      </c>
      <c r="E28" s="14">
        <f t="shared" si="0"/>
        <v>-38330.319999999832</v>
      </c>
      <c r="F28" s="15">
        <f t="shared" si="1"/>
        <v>0.9785598819204725</v>
      </c>
      <c r="G28" s="4"/>
    </row>
    <row r="29" spans="1:7" x14ac:dyDescent="0.25">
      <c r="A29" s="5" t="s">
        <v>59</v>
      </c>
      <c r="B29" s="5" t="s">
        <v>60</v>
      </c>
      <c r="C29" s="8">
        <v>1672417.15</v>
      </c>
      <c r="D29" s="8">
        <v>1676559.48</v>
      </c>
      <c r="E29" s="9">
        <f t="shared" si="0"/>
        <v>4142.3300000000745</v>
      </c>
      <c r="F29" s="10">
        <f t="shared" si="1"/>
        <v>1.0024768521418237</v>
      </c>
      <c r="G29" s="4"/>
    </row>
    <row r="30" spans="1:7" x14ac:dyDescent="0.25">
      <c r="A30" s="19" t="s">
        <v>61</v>
      </c>
      <c r="B30" s="19" t="s">
        <v>62</v>
      </c>
      <c r="C30" s="20">
        <v>64674.43</v>
      </c>
      <c r="D30" s="20">
        <v>56818.2</v>
      </c>
      <c r="E30" s="21">
        <f t="shared" si="0"/>
        <v>-7856.2300000000032</v>
      </c>
      <c r="F30" s="22">
        <f t="shared" si="1"/>
        <v>0.87852649029918006</v>
      </c>
      <c r="G30" s="4"/>
    </row>
    <row r="31" spans="1:7" x14ac:dyDescent="0.25">
      <c r="A31" s="12" t="s">
        <v>63</v>
      </c>
      <c r="B31" s="12" t="s">
        <v>64</v>
      </c>
      <c r="C31" s="13">
        <v>1658774.92</v>
      </c>
      <c r="D31" s="13">
        <v>1656562.07</v>
      </c>
      <c r="E31" s="14">
        <f t="shared" si="0"/>
        <v>-2212.8499999998603</v>
      </c>
      <c r="F31" s="15">
        <f t="shared" si="1"/>
        <v>0.99866597331963525</v>
      </c>
      <c r="G31" s="4"/>
    </row>
    <row r="32" spans="1:7" x14ac:dyDescent="0.25">
      <c r="A32" s="19" t="s">
        <v>65</v>
      </c>
      <c r="B32" s="19" t="s">
        <v>66</v>
      </c>
      <c r="C32" s="20">
        <v>1261731.8899999999</v>
      </c>
      <c r="D32" s="20">
        <v>1256128.1200000001</v>
      </c>
      <c r="E32" s="21">
        <f t="shared" si="0"/>
        <v>-5603.7699999997858</v>
      </c>
      <c r="F32" s="22">
        <f t="shared" si="1"/>
        <v>0.99555866817315697</v>
      </c>
      <c r="G32" s="4"/>
    </row>
    <row r="33" spans="1:7" x14ac:dyDescent="0.25">
      <c r="A33" s="12" t="s">
        <v>67</v>
      </c>
      <c r="B33" s="12" t="s">
        <v>68</v>
      </c>
      <c r="C33" s="13">
        <v>847804.8</v>
      </c>
      <c r="D33" s="13">
        <v>750380.95</v>
      </c>
      <c r="E33" s="14">
        <f t="shared" si="0"/>
        <v>-97423.850000000093</v>
      </c>
      <c r="F33" s="15">
        <f t="shared" si="1"/>
        <v>0.88508693274678307</v>
      </c>
      <c r="G33" s="4"/>
    </row>
    <row r="34" spans="1:7" x14ac:dyDescent="0.25">
      <c r="A34" s="5" t="s">
        <v>69</v>
      </c>
      <c r="B34" s="5" t="s">
        <v>70</v>
      </c>
      <c r="C34" s="8">
        <v>2403164.0700000003</v>
      </c>
      <c r="D34" s="8">
        <v>2602286.54</v>
      </c>
      <c r="E34" s="9">
        <f t="shared" si="0"/>
        <v>199122.46999999974</v>
      </c>
      <c r="F34" s="10">
        <f t="shared" si="1"/>
        <v>1.0828584583490379</v>
      </c>
      <c r="G34" s="4"/>
    </row>
    <row r="35" spans="1:7" x14ac:dyDescent="0.25">
      <c r="A35" s="5" t="s">
        <v>71</v>
      </c>
      <c r="B35" s="5" t="s">
        <v>72</v>
      </c>
      <c r="C35" s="8">
        <v>21585088.27</v>
      </c>
      <c r="D35" s="8">
        <v>23800791.859999999</v>
      </c>
      <c r="E35" s="9">
        <f t="shared" si="0"/>
        <v>2215703.59</v>
      </c>
      <c r="F35" s="10">
        <f t="shared" si="1"/>
        <v>1.1026497349598283</v>
      </c>
      <c r="G35" s="4"/>
    </row>
    <row r="36" spans="1:7" x14ac:dyDescent="0.25">
      <c r="A36" s="5" t="s">
        <v>73</v>
      </c>
      <c r="B36" s="5" t="s">
        <v>74</v>
      </c>
      <c r="C36" s="8">
        <v>1983359.28</v>
      </c>
      <c r="D36" s="8">
        <v>2388093.73</v>
      </c>
      <c r="E36" s="9">
        <f t="shared" si="0"/>
        <v>404734.44999999995</v>
      </c>
      <c r="F36" s="10">
        <f t="shared" si="1"/>
        <v>1.20406512026404</v>
      </c>
      <c r="G36" s="4"/>
    </row>
    <row r="37" spans="1:7" x14ac:dyDescent="0.25">
      <c r="A37" s="12" t="s">
        <v>75</v>
      </c>
      <c r="B37" s="12" t="s">
        <v>76</v>
      </c>
      <c r="C37" s="13">
        <v>395555.17</v>
      </c>
      <c r="D37" s="13">
        <v>371027</v>
      </c>
      <c r="E37" s="14">
        <f t="shared" si="0"/>
        <v>-24528.169999999984</v>
      </c>
      <c r="F37" s="15">
        <f t="shared" si="1"/>
        <v>0.93799052101885061</v>
      </c>
      <c r="G37" s="4"/>
    </row>
    <row r="38" spans="1:7" x14ac:dyDescent="0.25">
      <c r="A38" s="5" t="s">
        <v>77</v>
      </c>
      <c r="B38" s="5" t="s">
        <v>78</v>
      </c>
      <c r="C38" s="8">
        <v>4308117.5999999996</v>
      </c>
      <c r="D38" s="8">
        <v>4353827.33</v>
      </c>
      <c r="E38" s="9">
        <f t="shared" si="0"/>
        <v>45709.730000000447</v>
      </c>
      <c r="F38" s="10">
        <f t="shared" si="1"/>
        <v>1.0106101397974838</v>
      </c>
      <c r="G38" s="4"/>
    </row>
    <row r="39" spans="1:7" x14ac:dyDescent="0.25">
      <c r="A39" s="5" t="s">
        <v>79</v>
      </c>
      <c r="B39" s="5" t="s">
        <v>80</v>
      </c>
      <c r="C39" s="8">
        <v>3038292.76</v>
      </c>
      <c r="D39" s="8">
        <v>3173428.76</v>
      </c>
      <c r="E39" s="9">
        <f t="shared" si="0"/>
        <v>135136</v>
      </c>
      <c r="F39" s="10">
        <f t="shared" si="1"/>
        <v>1.044477609853502</v>
      </c>
      <c r="G39" s="4"/>
    </row>
    <row r="40" spans="1:7" x14ac:dyDescent="0.25">
      <c r="A40" s="5" t="s">
        <v>81</v>
      </c>
      <c r="B40" s="5" t="s">
        <v>82</v>
      </c>
      <c r="C40" s="8">
        <v>1444707.47</v>
      </c>
      <c r="D40" s="8">
        <v>1449036.76</v>
      </c>
      <c r="E40" s="9">
        <f t="shared" si="0"/>
        <v>4329.2900000000373</v>
      </c>
      <c r="F40" s="10">
        <f t="shared" si="1"/>
        <v>1.002996655094474</v>
      </c>
      <c r="G40" s="4"/>
    </row>
    <row r="41" spans="1:7" x14ac:dyDescent="0.25">
      <c r="A41" s="5" t="s">
        <v>83</v>
      </c>
      <c r="B41" s="5" t="s">
        <v>84</v>
      </c>
      <c r="C41" s="8">
        <v>2897508.13</v>
      </c>
      <c r="D41" s="8">
        <v>2934899.5</v>
      </c>
      <c r="E41" s="9">
        <f t="shared" si="0"/>
        <v>37391.370000000112</v>
      </c>
      <c r="F41" s="10">
        <f t="shared" si="1"/>
        <v>1.0129046643951953</v>
      </c>
      <c r="G41" s="4"/>
    </row>
    <row r="42" spans="1:7" x14ac:dyDescent="0.25">
      <c r="A42" s="5" t="s">
        <v>85</v>
      </c>
      <c r="B42" s="5" t="s">
        <v>86</v>
      </c>
      <c r="C42" s="8">
        <v>1337983.45</v>
      </c>
      <c r="D42" s="8">
        <v>1423907.35</v>
      </c>
      <c r="E42" s="9">
        <f t="shared" si="0"/>
        <v>85923.90000000014</v>
      </c>
      <c r="F42" s="10">
        <f t="shared" si="1"/>
        <v>1.0642189557725845</v>
      </c>
      <c r="G42" s="4"/>
    </row>
    <row r="43" spans="1:7" x14ac:dyDescent="0.25">
      <c r="A43" s="5" t="s">
        <v>87</v>
      </c>
      <c r="B43" s="5" t="s">
        <v>88</v>
      </c>
      <c r="C43" s="8">
        <v>3444150.05</v>
      </c>
      <c r="D43" s="8">
        <v>3556284.43</v>
      </c>
      <c r="E43" s="9">
        <f t="shared" si="0"/>
        <v>112134.38000000035</v>
      </c>
      <c r="F43" s="10">
        <f t="shared" si="1"/>
        <v>1.0325579252855144</v>
      </c>
      <c r="G43" s="4"/>
    </row>
    <row r="44" spans="1:7" x14ac:dyDescent="0.25">
      <c r="A44" s="5" t="s">
        <v>89</v>
      </c>
      <c r="B44" s="5" t="s">
        <v>90</v>
      </c>
      <c r="C44" s="8">
        <v>2901013.46</v>
      </c>
      <c r="D44" s="8">
        <v>3092864.66</v>
      </c>
      <c r="E44" s="9">
        <f t="shared" si="0"/>
        <v>191851.20000000019</v>
      </c>
      <c r="F44" s="10">
        <f t="shared" si="1"/>
        <v>1.0661324749592855</v>
      </c>
      <c r="G44" s="4"/>
    </row>
    <row r="45" spans="1:7" x14ac:dyDescent="0.25">
      <c r="A45" s="12" t="s">
        <v>91</v>
      </c>
      <c r="B45" s="12" t="s">
        <v>92</v>
      </c>
      <c r="C45" s="13">
        <v>1579817.74</v>
      </c>
      <c r="D45" s="13">
        <v>1554581.44</v>
      </c>
      <c r="E45" s="14">
        <f t="shared" si="0"/>
        <v>-25236.300000000047</v>
      </c>
      <c r="F45" s="15">
        <f t="shared" si="1"/>
        <v>0.98402581553489832</v>
      </c>
      <c r="G45" s="4"/>
    </row>
    <row r="46" spans="1:7" x14ac:dyDescent="0.25">
      <c r="A46" s="5" t="s">
        <v>93</v>
      </c>
      <c r="B46" s="5" t="s">
        <v>94</v>
      </c>
      <c r="C46" s="8">
        <v>8907239.8100000005</v>
      </c>
      <c r="D46" s="8">
        <v>10057285.199999999</v>
      </c>
      <c r="E46" s="9">
        <f t="shared" si="0"/>
        <v>1150045.3899999987</v>
      </c>
      <c r="F46" s="10">
        <f t="shared" si="1"/>
        <v>1.1291135542021518</v>
      </c>
      <c r="G46" s="4"/>
    </row>
    <row r="47" spans="1:7" x14ac:dyDescent="0.25">
      <c r="A47" s="5" t="s">
        <v>95</v>
      </c>
      <c r="B47" s="5" t="s">
        <v>96</v>
      </c>
      <c r="C47" s="8">
        <v>3169909.18</v>
      </c>
      <c r="D47" s="8">
        <v>3211657.72</v>
      </c>
      <c r="E47" s="9">
        <f t="shared" si="0"/>
        <v>41748.540000000037</v>
      </c>
      <c r="F47" s="10">
        <f t="shared" si="1"/>
        <v>1.0131702637613107</v>
      </c>
      <c r="G47" s="4"/>
    </row>
    <row r="48" spans="1:7" x14ac:dyDescent="0.25">
      <c r="A48" s="5" t="s">
        <v>97</v>
      </c>
      <c r="B48" s="5" t="s">
        <v>98</v>
      </c>
      <c r="C48" s="8">
        <v>3683141.47</v>
      </c>
      <c r="D48" s="8">
        <v>3848010.43</v>
      </c>
      <c r="E48" s="9">
        <f t="shared" si="0"/>
        <v>164868.95999999996</v>
      </c>
      <c r="F48" s="10">
        <f t="shared" si="1"/>
        <v>1.0447631353133986</v>
      </c>
      <c r="G48" s="4"/>
    </row>
    <row r="49" spans="1:7" x14ac:dyDescent="0.25">
      <c r="A49" s="5" t="s">
        <v>99</v>
      </c>
      <c r="B49" s="5" t="s">
        <v>100</v>
      </c>
      <c r="C49" s="8">
        <v>2133344.19</v>
      </c>
      <c r="D49" s="8">
        <v>2302368.12</v>
      </c>
      <c r="E49" s="9">
        <f t="shared" si="0"/>
        <v>169023.93000000017</v>
      </c>
      <c r="F49" s="10">
        <f t="shared" si="1"/>
        <v>1.0792295639832972</v>
      </c>
      <c r="G49" s="4"/>
    </row>
    <row r="50" spans="1:7" x14ac:dyDescent="0.25">
      <c r="A50" s="5" t="s">
        <v>101</v>
      </c>
      <c r="B50" s="5" t="s">
        <v>102</v>
      </c>
      <c r="C50" s="8">
        <v>1420989.6</v>
      </c>
      <c r="D50" s="8">
        <v>1729369.41</v>
      </c>
      <c r="E50" s="9">
        <f t="shared" si="0"/>
        <v>308379.80999999982</v>
      </c>
      <c r="F50" s="10">
        <f t="shared" si="1"/>
        <v>1.2170176403824489</v>
      </c>
      <c r="G50" s="4"/>
    </row>
    <row r="51" spans="1:7" x14ac:dyDescent="0.25">
      <c r="A51" s="5" t="s">
        <v>103</v>
      </c>
      <c r="B51" s="5" t="s">
        <v>104</v>
      </c>
      <c r="C51" s="8">
        <v>3983791.4200000004</v>
      </c>
      <c r="D51" s="8">
        <v>4029779.37</v>
      </c>
      <c r="E51" s="9">
        <f t="shared" si="0"/>
        <v>45987.949999999721</v>
      </c>
      <c r="F51" s="10">
        <f t="shared" si="1"/>
        <v>1.0115437645076306</v>
      </c>
      <c r="G51" s="4"/>
    </row>
    <row r="52" spans="1:7" x14ac:dyDescent="0.25">
      <c r="A52" s="5" t="s">
        <v>105</v>
      </c>
      <c r="B52" s="5" t="s">
        <v>106</v>
      </c>
      <c r="C52" s="8">
        <v>15355184.24</v>
      </c>
      <c r="D52" s="8">
        <v>16646830.51</v>
      </c>
      <c r="E52" s="9">
        <f t="shared" si="0"/>
        <v>1291646.2699999996</v>
      </c>
      <c r="F52" s="10">
        <f t="shared" ref="F52:F114" si="2">SUM(E52/C52)</f>
        <v>8.411792719720565E-2</v>
      </c>
      <c r="G52" s="4"/>
    </row>
    <row r="53" spans="1:7" x14ac:dyDescent="0.25">
      <c r="A53" s="5" t="s">
        <v>107</v>
      </c>
      <c r="B53" s="5" t="s">
        <v>108</v>
      </c>
      <c r="C53" s="8">
        <v>2346095.36</v>
      </c>
      <c r="D53" s="8">
        <v>2384910.02</v>
      </c>
      <c r="E53" s="9">
        <f t="shared" si="0"/>
        <v>38814.660000000149</v>
      </c>
      <c r="F53" s="10">
        <f t="shared" si="2"/>
        <v>1.6544365869254417E-2</v>
      </c>
      <c r="G53" s="4"/>
    </row>
    <row r="54" spans="1:7" x14ac:dyDescent="0.25">
      <c r="A54" s="5" t="s">
        <v>109</v>
      </c>
      <c r="B54" s="5" t="s">
        <v>110</v>
      </c>
      <c r="C54" s="8">
        <v>1545113.96</v>
      </c>
      <c r="D54" s="8">
        <v>1709456.61</v>
      </c>
      <c r="E54" s="9">
        <f t="shared" si="0"/>
        <v>164342.65000000014</v>
      </c>
      <c r="F54" s="10">
        <f t="shared" si="2"/>
        <v>0.10636280187385022</v>
      </c>
      <c r="G54" s="4"/>
    </row>
    <row r="55" spans="1:7" x14ac:dyDescent="0.25">
      <c r="A55" s="5" t="s">
        <v>111</v>
      </c>
      <c r="B55" s="5" t="s">
        <v>112</v>
      </c>
      <c r="C55" s="8">
        <v>265561.88</v>
      </c>
      <c r="D55" s="8">
        <v>279536.28000000003</v>
      </c>
      <c r="E55" s="9">
        <f t="shared" si="0"/>
        <v>13974.400000000023</v>
      </c>
      <c r="F55" s="10">
        <f t="shared" si="2"/>
        <v>5.2622010357811985E-2</v>
      </c>
      <c r="G55" s="4"/>
    </row>
    <row r="56" spans="1:7" x14ac:dyDescent="0.25">
      <c r="A56" s="5" t="s">
        <v>113</v>
      </c>
      <c r="B56" s="5" t="s">
        <v>114</v>
      </c>
      <c r="C56" s="8">
        <v>902049.60000000009</v>
      </c>
      <c r="D56" s="8">
        <v>1015253.8</v>
      </c>
      <c r="E56" s="9">
        <f t="shared" si="0"/>
        <v>113204.19999999995</v>
      </c>
      <c r="F56" s="10">
        <f t="shared" si="2"/>
        <v>0.12549664674758454</v>
      </c>
      <c r="G56" s="4"/>
    </row>
    <row r="57" spans="1:7" x14ac:dyDescent="0.25">
      <c r="A57" s="5" t="s">
        <v>115</v>
      </c>
      <c r="B57" s="5" t="s">
        <v>116</v>
      </c>
      <c r="C57" s="8">
        <v>2281186.23</v>
      </c>
      <c r="D57" s="8">
        <v>2564835.19</v>
      </c>
      <c r="E57" s="9">
        <f t="shared" si="0"/>
        <v>283648.95999999996</v>
      </c>
      <c r="F57" s="10">
        <f t="shared" si="2"/>
        <v>0.12434274601070162</v>
      </c>
      <c r="G57" s="4"/>
    </row>
    <row r="58" spans="1:7" x14ac:dyDescent="0.25">
      <c r="A58" s="5" t="s">
        <v>117</v>
      </c>
      <c r="B58" s="5" t="s">
        <v>118</v>
      </c>
      <c r="C58" s="8">
        <v>4888759.1400000006</v>
      </c>
      <c r="D58" s="8">
        <v>5079803.59</v>
      </c>
      <c r="E58" s="9">
        <f t="shared" si="0"/>
        <v>191044.44999999925</v>
      </c>
      <c r="F58" s="10">
        <f t="shared" si="2"/>
        <v>3.9078310984246863E-2</v>
      </c>
      <c r="G58" s="4"/>
    </row>
    <row r="59" spans="1:7" x14ac:dyDescent="0.25">
      <c r="A59" s="12" t="s">
        <v>119</v>
      </c>
      <c r="B59" s="12" t="s">
        <v>120</v>
      </c>
      <c r="C59" s="13">
        <v>1996472.84</v>
      </c>
      <c r="D59" s="13">
        <v>1640716.77</v>
      </c>
      <c r="E59" s="14">
        <f t="shared" si="0"/>
        <v>-355756.07000000007</v>
      </c>
      <c r="F59" s="15">
        <f t="shared" si="2"/>
        <v>-0.1781922913611988</v>
      </c>
      <c r="G59" s="4"/>
    </row>
    <row r="60" spans="1:7" x14ac:dyDescent="0.25">
      <c r="A60" s="5" t="s">
        <v>121</v>
      </c>
      <c r="B60" s="5" t="s">
        <v>122</v>
      </c>
      <c r="C60" s="8">
        <v>3945297.45</v>
      </c>
      <c r="D60" s="8">
        <v>4116689.91</v>
      </c>
      <c r="E60" s="9">
        <f t="shared" si="0"/>
        <v>171392.45999999996</v>
      </c>
      <c r="F60" s="10">
        <f t="shared" si="2"/>
        <v>4.3442214984322651E-2</v>
      </c>
      <c r="G60" s="4"/>
    </row>
    <row r="61" spans="1:7" x14ac:dyDescent="0.25">
      <c r="A61" s="5" t="s">
        <v>123</v>
      </c>
      <c r="B61" s="5" t="s">
        <v>124</v>
      </c>
      <c r="C61" s="8">
        <v>6923019.0399999991</v>
      </c>
      <c r="D61" s="8">
        <v>7514890.8700000001</v>
      </c>
      <c r="E61" s="9">
        <f t="shared" si="0"/>
        <v>591871.83000000101</v>
      </c>
      <c r="F61" s="10">
        <f t="shared" si="2"/>
        <v>8.5493312466753096E-2</v>
      </c>
      <c r="G61" s="4"/>
    </row>
    <row r="62" spans="1:7" x14ac:dyDescent="0.25">
      <c r="A62" s="19" t="s">
        <v>125</v>
      </c>
      <c r="B62" s="19" t="s">
        <v>126</v>
      </c>
      <c r="C62" s="20">
        <v>788311.57</v>
      </c>
      <c r="D62" s="20">
        <v>759182.99</v>
      </c>
      <c r="E62" s="21">
        <f t="shared" si="0"/>
        <v>-29128.579999999958</v>
      </c>
      <c r="F62" s="22">
        <f t="shared" si="2"/>
        <v>-3.695059302503953E-2</v>
      </c>
      <c r="G62" s="4"/>
    </row>
    <row r="63" spans="1:7" x14ac:dyDescent="0.25">
      <c r="A63" s="5">
        <v>3112</v>
      </c>
      <c r="B63" s="5" t="s">
        <v>127</v>
      </c>
      <c r="C63" s="8">
        <v>828810.63</v>
      </c>
      <c r="D63" s="8">
        <v>873269.85</v>
      </c>
      <c r="E63" s="9">
        <f t="shared" si="0"/>
        <v>44459.219999999972</v>
      </c>
      <c r="F63" s="10">
        <f t="shared" si="2"/>
        <v>5.3642193271579992E-2</v>
      </c>
      <c r="G63" s="4"/>
    </row>
    <row r="64" spans="1:7" x14ac:dyDescent="0.25">
      <c r="A64" s="5" t="s">
        <v>128</v>
      </c>
      <c r="B64" s="5" t="s">
        <v>129</v>
      </c>
      <c r="C64" s="8">
        <v>988484.46</v>
      </c>
      <c r="D64" s="8">
        <v>1094433.8899999999</v>
      </c>
      <c r="E64" s="9">
        <f t="shared" si="0"/>
        <v>105949.42999999993</v>
      </c>
      <c r="F64" s="10">
        <f t="shared" si="2"/>
        <v>0.10718370828004715</v>
      </c>
      <c r="G64" s="4"/>
    </row>
    <row r="65" spans="1:7" x14ac:dyDescent="0.25">
      <c r="A65" s="12" t="s">
        <v>130</v>
      </c>
      <c r="B65" s="12" t="s">
        <v>131</v>
      </c>
      <c r="C65" s="13">
        <v>1531219.56</v>
      </c>
      <c r="D65" s="13">
        <v>1399356.15</v>
      </c>
      <c r="E65" s="14">
        <f t="shared" si="0"/>
        <v>-131863.41000000015</v>
      </c>
      <c r="F65" s="15">
        <f t="shared" si="2"/>
        <v>-8.611659192754835E-2</v>
      </c>
      <c r="G65" s="4"/>
    </row>
    <row r="66" spans="1:7" x14ac:dyDescent="0.25">
      <c r="A66" s="5" t="s">
        <v>132</v>
      </c>
      <c r="B66" s="5" t="s">
        <v>133</v>
      </c>
      <c r="C66" s="8">
        <v>4909015.59</v>
      </c>
      <c r="D66" s="8">
        <v>5026554.8899999997</v>
      </c>
      <c r="E66" s="9">
        <f t="shared" si="0"/>
        <v>117539.29999999981</v>
      </c>
      <c r="F66" s="10">
        <f t="shared" si="2"/>
        <v>2.3943558101431863E-2</v>
      </c>
      <c r="G66" s="4"/>
    </row>
    <row r="67" spans="1:7" x14ac:dyDescent="0.25">
      <c r="A67" s="12" t="s">
        <v>134</v>
      </c>
      <c r="B67" s="12" t="s">
        <v>135</v>
      </c>
      <c r="C67" s="13">
        <v>1557431.53</v>
      </c>
      <c r="D67" s="13">
        <v>1355396.11</v>
      </c>
      <c r="E67" s="14">
        <f t="shared" si="0"/>
        <v>-202035.41999999993</v>
      </c>
      <c r="F67" s="15">
        <f t="shared" si="2"/>
        <v>-0.12972346848532076</v>
      </c>
      <c r="G67" s="4"/>
    </row>
    <row r="68" spans="1:7" x14ac:dyDescent="0.25">
      <c r="A68" s="5" t="s">
        <v>136</v>
      </c>
      <c r="B68" s="5" t="s">
        <v>137</v>
      </c>
      <c r="C68" s="8">
        <v>616510.16</v>
      </c>
      <c r="D68" s="8">
        <v>688362.51</v>
      </c>
      <c r="E68" s="9">
        <f t="shared" si="0"/>
        <v>71852.349999999977</v>
      </c>
      <c r="F68" s="10">
        <f t="shared" si="2"/>
        <v>0.11654690329839815</v>
      </c>
      <c r="G68" s="4"/>
    </row>
    <row r="69" spans="1:7" x14ac:dyDescent="0.25">
      <c r="A69" s="5" t="s">
        <v>138</v>
      </c>
      <c r="B69" s="5" t="s">
        <v>139</v>
      </c>
      <c r="C69" s="8">
        <v>1165675.19</v>
      </c>
      <c r="D69" s="8">
        <v>1407311.58</v>
      </c>
      <c r="E69" s="9">
        <f t="shared" si="0"/>
        <v>241636.39000000013</v>
      </c>
      <c r="F69" s="10">
        <f t="shared" si="2"/>
        <v>0.20729307106553424</v>
      </c>
      <c r="G69" s="4"/>
    </row>
    <row r="70" spans="1:7" x14ac:dyDescent="0.25">
      <c r="A70" s="5" t="s">
        <v>140</v>
      </c>
      <c r="B70" s="5" t="s">
        <v>141</v>
      </c>
      <c r="C70" s="8">
        <v>2528690.7799999998</v>
      </c>
      <c r="D70" s="8">
        <v>2590260.4900000002</v>
      </c>
      <c r="E70" s="9">
        <f t="shared" si="0"/>
        <v>61569.710000000428</v>
      </c>
      <c r="F70" s="10">
        <f t="shared" si="2"/>
        <v>2.4348453550338975E-2</v>
      </c>
      <c r="G70" s="4"/>
    </row>
    <row r="71" spans="1:7" x14ac:dyDescent="0.25">
      <c r="A71" s="5" t="s">
        <v>142</v>
      </c>
      <c r="B71" s="5" t="s">
        <v>143</v>
      </c>
      <c r="C71" s="8">
        <v>7352903.1500000004</v>
      </c>
      <c r="D71" s="8">
        <v>7841371.5099999998</v>
      </c>
      <c r="E71" s="9">
        <f t="shared" si="0"/>
        <v>488468.3599999994</v>
      </c>
      <c r="F71" s="10">
        <f t="shared" si="2"/>
        <v>6.6432040519940672E-2</v>
      </c>
      <c r="G71" s="4"/>
    </row>
    <row r="72" spans="1:7" x14ac:dyDescent="0.25">
      <c r="A72" s="5" t="s">
        <v>144</v>
      </c>
      <c r="B72" s="5" t="s">
        <v>145</v>
      </c>
      <c r="C72" s="8">
        <v>589844.23</v>
      </c>
      <c r="D72" s="8">
        <v>645677.99</v>
      </c>
      <c r="E72" s="9">
        <f t="shared" si="0"/>
        <v>55833.760000000009</v>
      </c>
      <c r="F72" s="10">
        <f t="shared" si="2"/>
        <v>9.4658482969308719E-2</v>
      </c>
      <c r="G72" s="4"/>
    </row>
    <row r="73" spans="1:7" x14ac:dyDescent="0.25">
      <c r="A73" s="5" t="s">
        <v>146</v>
      </c>
      <c r="B73" s="5" t="s">
        <v>147</v>
      </c>
      <c r="C73" s="8">
        <v>5478802.3799999999</v>
      </c>
      <c r="D73" s="8">
        <v>5580452.5300000003</v>
      </c>
      <c r="E73" s="9">
        <f t="shared" ref="E73:E134" si="3">SUM(D73-C73)</f>
        <v>101650.15000000037</v>
      </c>
      <c r="F73" s="10">
        <f t="shared" si="2"/>
        <v>1.8553352165259222E-2</v>
      </c>
      <c r="G73" s="4"/>
    </row>
    <row r="74" spans="1:7" x14ac:dyDescent="0.25">
      <c r="A74" s="19" t="s">
        <v>148</v>
      </c>
      <c r="B74" s="19" t="s">
        <v>149</v>
      </c>
      <c r="C74" s="20">
        <v>4357872.1099999994</v>
      </c>
      <c r="D74" s="20">
        <v>4202088.2699999996</v>
      </c>
      <c r="E74" s="21">
        <f t="shared" si="3"/>
        <v>-155783.83999999985</v>
      </c>
      <c r="F74" s="22">
        <f t="shared" si="2"/>
        <v>-3.5747685124242867E-2</v>
      </c>
      <c r="G74" s="4"/>
    </row>
    <row r="75" spans="1:7" x14ac:dyDescent="0.25">
      <c r="A75" s="5" t="s">
        <v>150</v>
      </c>
      <c r="B75" s="5" t="s">
        <v>151</v>
      </c>
      <c r="C75" s="8">
        <v>1011125.92</v>
      </c>
      <c r="D75" s="8">
        <v>1109052.17</v>
      </c>
      <c r="E75" s="9">
        <f t="shared" si="3"/>
        <v>97926.249999999884</v>
      </c>
      <c r="F75" s="10">
        <f t="shared" si="2"/>
        <v>9.6848718901400413E-2</v>
      </c>
      <c r="G75" s="4"/>
    </row>
    <row r="76" spans="1:7" x14ac:dyDescent="0.25">
      <c r="A76" s="5" t="s">
        <v>152</v>
      </c>
      <c r="B76" s="5" t="s">
        <v>153</v>
      </c>
      <c r="C76" s="8">
        <v>1780017.41</v>
      </c>
      <c r="D76" s="8">
        <v>1883050.73</v>
      </c>
      <c r="E76" s="9">
        <f t="shared" si="3"/>
        <v>103033.32000000007</v>
      </c>
      <c r="F76" s="10">
        <f t="shared" si="2"/>
        <v>5.7883321489535358E-2</v>
      </c>
      <c r="G76" s="4"/>
    </row>
    <row r="77" spans="1:7" x14ac:dyDescent="0.25">
      <c r="A77" s="12" t="s">
        <v>154</v>
      </c>
      <c r="B77" s="12" t="s">
        <v>155</v>
      </c>
      <c r="C77" s="13">
        <v>4530114.46</v>
      </c>
      <c r="D77" s="13">
        <v>4496366.28</v>
      </c>
      <c r="E77" s="14">
        <f t="shared" si="3"/>
        <v>-33748.179999999702</v>
      </c>
      <c r="F77" s="15">
        <f t="shared" si="2"/>
        <v>-7.4497411264084707E-3</v>
      </c>
      <c r="G77" s="4"/>
    </row>
    <row r="78" spans="1:7" x14ac:dyDescent="0.25">
      <c r="A78" s="12" t="s">
        <v>156</v>
      </c>
      <c r="B78" s="12" t="s">
        <v>157</v>
      </c>
      <c r="C78" s="13">
        <v>1214779.6600000001</v>
      </c>
      <c r="D78" s="13">
        <v>1158713.05</v>
      </c>
      <c r="E78" s="14">
        <f t="shared" si="3"/>
        <v>-56066.610000000102</v>
      </c>
      <c r="F78" s="15">
        <f t="shared" si="2"/>
        <v>-4.6153727993766457E-2</v>
      </c>
      <c r="G78" s="4"/>
    </row>
    <row r="79" spans="1:7" x14ac:dyDescent="0.25">
      <c r="A79" s="5" t="s">
        <v>158</v>
      </c>
      <c r="B79" s="5" t="s">
        <v>159</v>
      </c>
      <c r="C79" s="8">
        <v>4570657.9800000004</v>
      </c>
      <c r="D79" s="8">
        <v>5066406.63</v>
      </c>
      <c r="E79" s="9">
        <f t="shared" si="3"/>
        <v>495748.64999999944</v>
      </c>
      <c r="F79" s="10">
        <f t="shared" si="2"/>
        <v>0.10846330050711854</v>
      </c>
      <c r="G79" s="4"/>
    </row>
    <row r="80" spans="1:7" x14ac:dyDescent="0.25">
      <c r="A80" s="19" t="s">
        <v>160</v>
      </c>
      <c r="B80" s="19" t="s">
        <v>161</v>
      </c>
      <c r="C80" s="20">
        <v>1794004.88</v>
      </c>
      <c r="D80" s="20">
        <v>1719236.11</v>
      </c>
      <c r="E80" s="21">
        <f t="shared" si="3"/>
        <v>-74768.769999999786</v>
      </c>
      <c r="F80" s="22">
        <f t="shared" si="2"/>
        <v>-4.1677015951037878E-2</v>
      </c>
      <c r="G80" s="4"/>
    </row>
    <row r="81" spans="1:7" x14ac:dyDescent="0.25">
      <c r="A81" s="12" t="s">
        <v>162</v>
      </c>
      <c r="B81" s="12" t="s">
        <v>163</v>
      </c>
      <c r="C81" s="13">
        <v>1690944.99</v>
      </c>
      <c r="D81" s="13">
        <v>1624023.41</v>
      </c>
      <c r="E81" s="14">
        <f t="shared" si="3"/>
        <v>-66921.580000000075</v>
      </c>
      <c r="F81" s="15">
        <f t="shared" si="2"/>
        <v>-3.9576438261306225E-2</v>
      </c>
      <c r="G81" s="4"/>
    </row>
    <row r="82" spans="1:7" x14ac:dyDescent="0.25">
      <c r="A82" s="12" t="s">
        <v>164</v>
      </c>
      <c r="B82" s="12" t="s">
        <v>165</v>
      </c>
      <c r="C82" s="13">
        <v>1552663.7100000002</v>
      </c>
      <c r="D82" s="13">
        <v>1546045.34</v>
      </c>
      <c r="E82" s="14">
        <f t="shared" si="3"/>
        <v>-6618.3700000001118</v>
      </c>
      <c r="F82" s="15">
        <f t="shared" si="2"/>
        <v>-4.262590770541105E-3</v>
      </c>
      <c r="G82" s="4"/>
    </row>
    <row r="83" spans="1:7" x14ac:dyDescent="0.25">
      <c r="A83" s="5" t="s">
        <v>166</v>
      </c>
      <c r="B83" s="5" t="s">
        <v>167</v>
      </c>
      <c r="C83" s="8">
        <v>1776855.39</v>
      </c>
      <c r="D83" s="8">
        <v>1886701.89</v>
      </c>
      <c r="E83" s="9">
        <f t="shared" si="3"/>
        <v>109846.5</v>
      </c>
      <c r="F83" s="10">
        <f t="shared" si="2"/>
        <v>6.1820731511527227E-2</v>
      </c>
      <c r="G83" s="4"/>
    </row>
    <row r="84" spans="1:7" x14ac:dyDescent="0.25">
      <c r="A84" s="5" t="s">
        <v>168</v>
      </c>
      <c r="B84" s="5" t="s">
        <v>169</v>
      </c>
      <c r="C84" s="8">
        <v>2460044.88</v>
      </c>
      <c r="D84" s="8">
        <v>2865773.5</v>
      </c>
      <c r="E84" s="9">
        <f t="shared" si="3"/>
        <v>405728.62000000011</v>
      </c>
      <c r="F84" s="10">
        <f t="shared" si="2"/>
        <v>0.16492732441531721</v>
      </c>
      <c r="G84" s="4"/>
    </row>
    <row r="85" spans="1:7" x14ac:dyDescent="0.25">
      <c r="A85" s="5" t="s">
        <v>170</v>
      </c>
      <c r="B85" s="5" t="s">
        <v>171</v>
      </c>
      <c r="C85" s="8">
        <v>3287078.49</v>
      </c>
      <c r="D85" s="8">
        <v>3310820.57</v>
      </c>
      <c r="E85" s="9">
        <f t="shared" si="3"/>
        <v>23742.079999999609</v>
      </c>
      <c r="F85" s="10">
        <f t="shared" si="2"/>
        <v>7.2228515602009878E-3</v>
      </c>
      <c r="G85" s="4"/>
    </row>
    <row r="86" spans="1:7" x14ac:dyDescent="0.25">
      <c r="A86" s="5" t="s">
        <v>172</v>
      </c>
      <c r="B86" s="5" t="s">
        <v>173</v>
      </c>
      <c r="C86" s="8">
        <v>6467885.8799999999</v>
      </c>
      <c r="D86" s="8">
        <v>7966781.0099999998</v>
      </c>
      <c r="E86" s="9">
        <f t="shared" si="3"/>
        <v>1498895.13</v>
      </c>
      <c r="F86" s="10">
        <f t="shared" si="2"/>
        <v>0.23174421407694965</v>
      </c>
      <c r="G86" s="4"/>
    </row>
    <row r="87" spans="1:7" x14ac:dyDescent="0.25">
      <c r="A87" s="5" t="s">
        <v>174</v>
      </c>
      <c r="B87" s="5" t="s">
        <v>175</v>
      </c>
      <c r="C87" s="8">
        <v>1303968.26</v>
      </c>
      <c r="D87" s="8">
        <v>1411987.8</v>
      </c>
      <c r="E87" s="9">
        <f t="shared" si="3"/>
        <v>108019.54000000004</v>
      </c>
      <c r="F87" s="10">
        <f t="shared" si="2"/>
        <v>8.283908689617954E-2</v>
      </c>
      <c r="G87" s="4"/>
    </row>
    <row r="88" spans="1:7" x14ac:dyDescent="0.25">
      <c r="A88" s="5" t="s">
        <v>176</v>
      </c>
      <c r="B88" s="5" t="s">
        <v>177</v>
      </c>
      <c r="C88" s="8">
        <v>1785870.51</v>
      </c>
      <c r="D88" s="8">
        <v>1818860.87</v>
      </c>
      <c r="E88" s="9">
        <f t="shared" si="3"/>
        <v>32990.360000000102</v>
      </c>
      <c r="F88" s="10">
        <f t="shared" si="2"/>
        <v>1.8472985479781566E-2</v>
      </c>
      <c r="G88" s="4"/>
    </row>
    <row r="89" spans="1:7" x14ac:dyDescent="0.25">
      <c r="A89" s="5" t="s">
        <v>178</v>
      </c>
      <c r="B89" s="5" t="s">
        <v>179</v>
      </c>
      <c r="C89" s="8">
        <v>1504898.98</v>
      </c>
      <c r="D89" s="8">
        <v>1587106.61</v>
      </c>
      <c r="E89" s="9">
        <f t="shared" si="3"/>
        <v>82207.630000000121</v>
      </c>
      <c r="F89" s="10">
        <f t="shared" si="2"/>
        <v>5.4626676669021414E-2</v>
      </c>
      <c r="G89" s="4"/>
    </row>
    <row r="90" spans="1:7" x14ac:dyDescent="0.25">
      <c r="A90" s="5" t="s">
        <v>180</v>
      </c>
      <c r="B90" s="5" t="s">
        <v>181</v>
      </c>
      <c r="C90" s="8">
        <v>1821731.69</v>
      </c>
      <c r="D90" s="8">
        <v>1841528.7</v>
      </c>
      <c r="E90" s="9">
        <f t="shared" si="3"/>
        <v>19797.010000000009</v>
      </c>
      <c r="F90" s="10">
        <f t="shared" si="2"/>
        <v>1.0867138178839063E-2</v>
      </c>
      <c r="G90" s="4"/>
    </row>
    <row r="91" spans="1:7" x14ac:dyDescent="0.25">
      <c r="A91" s="5" t="s">
        <v>182</v>
      </c>
      <c r="B91" s="5" t="s">
        <v>183</v>
      </c>
      <c r="C91" s="8">
        <v>1162202.48</v>
      </c>
      <c r="D91" s="8">
        <v>1223722.03</v>
      </c>
      <c r="E91" s="9">
        <f t="shared" si="3"/>
        <v>61519.550000000047</v>
      </c>
      <c r="F91" s="10">
        <f t="shared" si="2"/>
        <v>5.2933590367145018E-2</v>
      </c>
      <c r="G91" s="4"/>
    </row>
    <row r="92" spans="1:7" x14ac:dyDescent="0.25">
      <c r="A92" s="5" t="s">
        <v>184</v>
      </c>
      <c r="B92" s="5" t="s">
        <v>185</v>
      </c>
      <c r="C92" s="8">
        <v>1692488.41</v>
      </c>
      <c r="D92" s="8">
        <v>1732636.36</v>
      </c>
      <c r="E92" s="9">
        <f t="shared" si="3"/>
        <v>40147.950000000186</v>
      </c>
      <c r="F92" s="10">
        <f t="shared" si="2"/>
        <v>2.3721255497401124E-2</v>
      </c>
      <c r="G92" s="4"/>
    </row>
    <row r="93" spans="1:7" x14ac:dyDescent="0.25">
      <c r="A93" s="19" t="s">
        <v>186</v>
      </c>
      <c r="B93" s="19" t="s">
        <v>187</v>
      </c>
      <c r="C93" s="20">
        <v>940128.12</v>
      </c>
      <c r="D93" s="20">
        <v>891500.98</v>
      </c>
      <c r="E93" s="21">
        <f t="shared" si="3"/>
        <v>-48627.140000000014</v>
      </c>
      <c r="F93" s="22">
        <f t="shared" si="2"/>
        <v>-5.1723950135647484E-2</v>
      </c>
      <c r="G93" s="4"/>
    </row>
    <row r="94" spans="1:7" x14ac:dyDescent="0.25">
      <c r="A94" s="5" t="s">
        <v>188</v>
      </c>
      <c r="B94" s="5" t="s">
        <v>189</v>
      </c>
      <c r="C94" s="8">
        <v>936642.49</v>
      </c>
      <c r="D94" s="8">
        <v>1130851.0900000001</v>
      </c>
      <c r="E94" s="9">
        <f t="shared" si="3"/>
        <v>194208.60000000009</v>
      </c>
      <c r="F94" s="10">
        <f t="shared" si="2"/>
        <v>0.20734549422373535</v>
      </c>
      <c r="G94" s="4"/>
    </row>
    <row r="95" spans="1:7" x14ac:dyDescent="0.25">
      <c r="A95" s="12" t="s">
        <v>190</v>
      </c>
      <c r="B95" s="12" t="s">
        <v>191</v>
      </c>
      <c r="C95" s="13">
        <v>333101.25</v>
      </c>
      <c r="D95" s="13">
        <v>304606.15000000002</v>
      </c>
      <c r="E95" s="14">
        <f t="shared" si="3"/>
        <v>-28495.099999999977</v>
      </c>
      <c r="F95" s="15">
        <f t="shared" si="2"/>
        <v>-8.554486060919908E-2</v>
      </c>
      <c r="G95" s="4"/>
    </row>
    <row r="96" spans="1:7" x14ac:dyDescent="0.25">
      <c r="A96" s="5" t="s">
        <v>192</v>
      </c>
      <c r="B96" s="5" t="s">
        <v>193</v>
      </c>
      <c r="C96" s="8">
        <v>797214.94</v>
      </c>
      <c r="D96" s="8">
        <v>821094.97</v>
      </c>
      <c r="E96" s="9">
        <f t="shared" si="3"/>
        <v>23880.030000000028</v>
      </c>
      <c r="F96" s="10">
        <f t="shared" si="2"/>
        <v>2.9954318216866369E-2</v>
      </c>
      <c r="G96" s="4"/>
    </row>
    <row r="97" spans="1:7" x14ac:dyDescent="0.25">
      <c r="A97" s="5" t="s">
        <v>194</v>
      </c>
      <c r="B97" s="5" t="s">
        <v>195</v>
      </c>
      <c r="C97" s="8">
        <v>1852885.9</v>
      </c>
      <c r="D97" s="8">
        <v>1946825.23</v>
      </c>
      <c r="E97" s="9">
        <f t="shared" si="3"/>
        <v>93939.330000000075</v>
      </c>
      <c r="F97" s="10">
        <f t="shared" si="2"/>
        <v>5.0698928628039146E-2</v>
      </c>
      <c r="G97" s="4"/>
    </row>
    <row r="98" spans="1:7" x14ac:dyDescent="0.25">
      <c r="A98" s="5" t="s">
        <v>196</v>
      </c>
      <c r="B98" s="5" t="s">
        <v>197</v>
      </c>
      <c r="C98" s="8">
        <v>601660.42000000004</v>
      </c>
      <c r="D98" s="8">
        <v>657987.23</v>
      </c>
      <c r="E98" s="9">
        <f t="shared" si="3"/>
        <v>56326.809999999939</v>
      </c>
      <c r="F98" s="10">
        <f t="shared" si="2"/>
        <v>9.3618938736239179E-2</v>
      </c>
      <c r="G98" s="4"/>
    </row>
    <row r="99" spans="1:7" x14ac:dyDescent="0.25">
      <c r="A99" s="5" t="s">
        <v>198</v>
      </c>
      <c r="B99" s="5" t="s">
        <v>199</v>
      </c>
      <c r="C99" s="8">
        <v>1078771.3400000001</v>
      </c>
      <c r="D99" s="8">
        <v>1154729.44</v>
      </c>
      <c r="E99" s="9">
        <f t="shared" si="3"/>
        <v>75958.09999999986</v>
      </c>
      <c r="F99" s="10">
        <f t="shared" si="2"/>
        <v>7.0411677788918506E-2</v>
      </c>
      <c r="G99" s="4"/>
    </row>
    <row r="100" spans="1:7" x14ac:dyDescent="0.25">
      <c r="A100" s="19" t="s">
        <v>200</v>
      </c>
      <c r="B100" s="19" t="s">
        <v>201</v>
      </c>
      <c r="C100" s="20">
        <v>787145.29</v>
      </c>
      <c r="D100" s="20">
        <v>783043.97</v>
      </c>
      <c r="E100" s="21">
        <f t="shared" si="3"/>
        <v>-4101.3200000000652</v>
      </c>
      <c r="F100" s="22">
        <f t="shared" si="2"/>
        <v>-5.2103722808276793E-3</v>
      </c>
      <c r="G100" s="4"/>
    </row>
    <row r="101" spans="1:7" x14ac:dyDescent="0.25">
      <c r="A101" s="5" t="s">
        <v>202</v>
      </c>
      <c r="B101" s="5" t="s">
        <v>203</v>
      </c>
      <c r="C101" s="8">
        <v>462970</v>
      </c>
      <c r="D101" s="8">
        <v>631183.32999999996</v>
      </c>
      <c r="E101" s="9">
        <f t="shared" si="3"/>
        <v>168213.32999999996</v>
      </c>
      <c r="F101" s="10">
        <f t="shared" si="2"/>
        <v>0.36333527010389433</v>
      </c>
      <c r="G101" s="4"/>
    </row>
    <row r="102" spans="1:7" x14ac:dyDescent="0.25">
      <c r="A102" s="5" t="s">
        <v>204</v>
      </c>
      <c r="B102" s="5" t="s">
        <v>205</v>
      </c>
      <c r="C102" s="8">
        <v>1186311.8499999999</v>
      </c>
      <c r="D102" s="8">
        <v>1268649.01</v>
      </c>
      <c r="E102" s="9">
        <f t="shared" si="3"/>
        <v>82337.160000000149</v>
      </c>
      <c r="F102" s="10">
        <f t="shared" si="2"/>
        <v>6.9405999779906233E-2</v>
      </c>
      <c r="G102" s="4"/>
    </row>
    <row r="103" spans="1:7" x14ac:dyDescent="0.25">
      <c r="A103" s="5">
        <v>5321</v>
      </c>
      <c r="B103" s="5" t="s">
        <v>317</v>
      </c>
      <c r="C103" s="8">
        <f>SUM(2777458.58+738370.72)</f>
        <v>3515829.3</v>
      </c>
      <c r="D103" s="8">
        <f>SUM(2872580.18 +769066.41)</f>
        <v>3641646.5900000003</v>
      </c>
      <c r="E103" s="9">
        <f t="shared" si="3"/>
        <v>125817.2900000005</v>
      </c>
      <c r="F103" s="10">
        <f t="shared" si="2"/>
        <v>3.5785949562454726E-2</v>
      </c>
      <c r="G103" s="4"/>
    </row>
    <row r="104" spans="1:7" x14ac:dyDescent="0.25">
      <c r="A104" s="12" t="s">
        <v>210</v>
      </c>
      <c r="B104" s="12" t="s">
        <v>211</v>
      </c>
      <c r="C104" s="13">
        <v>1277804.8</v>
      </c>
      <c r="D104" s="13">
        <v>1262955.1100000001</v>
      </c>
      <c r="E104" s="14">
        <f t="shared" si="3"/>
        <v>-14849.689999999944</v>
      </c>
      <c r="F104" s="15">
        <f t="shared" si="2"/>
        <v>-1.1621250757549153E-2</v>
      </c>
      <c r="G104" s="4"/>
    </row>
    <row r="105" spans="1:7" x14ac:dyDescent="0.25">
      <c r="A105" s="5" t="s">
        <v>212</v>
      </c>
      <c r="B105" s="5" t="s">
        <v>213</v>
      </c>
      <c r="C105" s="8">
        <v>2827260</v>
      </c>
      <c r="D105" s="8">
        <v>2920130.91</v>
      </c>
      <c r="E105" s="9">
        <f t="shared" si="3"/>
        <v>92870.910000000149</v>
      </c>
      <c r="F105" s="10">
        <f t="shared" si="2"/>
        <v>3.2848379703317047E-2</v>
      </c>
      <c r="G105" s="4"/>
    </row>
    <row r="106" spans="1:7" x14ac:dyDescent="0.25">
      <c r="A106" s="12" t="s">
        <v>214</v>
      </c>
      <c r="B106" s="12" t="s">
        <v>215</v>
      </c>
      <c r="C106" s="13">
        <v>2301217.79</v>
      </c>
      <c r="D106" s="13">
        <v>2266011.27</v>
      </c>
      <c r="E106" s="14">
        <f t="shared" si="3"/>
        <v>-35206.520000000019</v>
      </c>
      <c r="F106" s="15">
        <f t="shared" si="2"/>
        <v>-1.5299082143807005E-2</v>
      </c>
      <c r="G106" s="4"/>
    </row>
    <row r="107" spans="1:7" x14ac:dyDescent="0.25">
      <c r="A107" s="5" t="s">
        <v>216</v>
      </c>
      <c r="B107" s="5" t="s">
        <v>217</v>
      </c>
      <c r="C107" s="8">
        <v>2758065.93</v>
      </c>
      <c r="D107" s="8">
        <v>2936217.52</v>
      </c>
      <c r="E107" s="9">
        <f t="shared" si="3"/>
        <v>178151.58999999985</v>
      </c>
      <c r="F107" s="10">
        <f t="shared" si="2"/>
        <v>6.4592941039665369E-2</v>
      </c>
      <c r="G107" s="4"/>
    </row>
    <row r="108" spans="1:7" x14ac:dyDescent="0.25">
      <c r="A108" s="19" t="s">
        <v>218</v>
      </c>
      <c r="B108" s="19" t="s">
        <v>219</v>
      </c>
      <c r="C108" s="20">
        <v>1303494.22</v>
      </c>
      <c r="D108" s="20">
        <v>1282713.3999999999</v>
      </c>
      <c r="E108" s="21">
        <f t="shared" si="3"/>
        <v>-20780.820000000065</v>
      </c>
      <c r="F108" s="22">
        <f t="shared" si="2"/>
        <v>-1.5942395202949242E-2</v>
      </c>
      <c r="G108" s="4"/>
    </row>
    <row r="109" spans="1:7" x14ac:dyDescent="0.25">
      <c r="A109" s="5" t="s">
        <v>220</v>
      </c>
      <c r="B109" s="5" t="s">
        <v>221</v>
      </c>
      <c r="C109" s="8">
        <v>881490.45</v>
      </c>
      <c r="D109" s="8">
        <v>941352.51</v>
      </c>
      <c r="E109" s="9">
        <f t="shared" si="3"/>
        <v>59862.060000000056</v>
      </c>
      <c r="F109" s="10">
        <f t="shared" si="2"/>
        <v>6.7910049394182381E-2</v>
      </c>
      <c r="G109" s="4"/>
    </row>
    <row r="110" spans="1:7" x14ac:dyDescent="0.25">
      <c r="A110" s="12" t="s">
        <v>222</v>
      </c>
      <c r="B110" s="12" t="s">
        <v>223</v>
      </c>
      <c r="C110" s="13">
        <v>418560.77</v>
      </c>
      <c r="D110" s="13">
        <v>389264.31</v>
      </c>
      <c r="E110" s="14">
        <f t="shared" si="3"/>
        <v>-29296.460000000021</v>
      </c>
      <c r="F110" s="15">
        <f t="shared" si="2"/>
        <v>-6.9993324983609953E-2</v>
      </c>
      <c r="G110" s="4"/>
    </row>
    <row r="111" spans="1:7" x14ac:dyDescent="0.25">
      <c r="A111" s="5" t="s">
        <v>224</v>
      </c>
      <c r="B111" s="5" t="s">
        <v>225</v>
      </c>
      <c r="C111" s="8">
        <v>1316421.0900000001</v>
      </c>
      <c r="D111" s="8">
        <v>1384268.15</v>
      </c>
      <c r="E111" s="9">
        <f t="shared" si="3"/>
        <v>67847.059999999823</v>
      </c>
      <c r="F111" s="10">
        <f t="shared" si="2"/>
        <v>5.1539025404097577E-2</v>
      </c>
      <c r="G111" s="4"/>
    </row>
    <row r="112" spans="1:7" x14ac:dyDescent="0.25">
      <c r="A112" s="12" t="s">
        <v>226</v>
      </c>
      <c r="B112" s="12" t="s">
        <v>227</v>
      </c>
      <c r="C112" s="13">
        <v>1087639.2</v>
      </c>
      <c r="D112" s="13">
        <v>1064275.1299999999</v>
      </c>
      <c r="E112" s="14">
        <f t="shared" si="3"/>
        <v>-23364.070000000065</v>
      </c>
      <c r="F112" s="15">
        <f t="shared" si="2"/>
        <v>-2.1481452672908505E-2</v>
      </c>
      <c r="G112" s="4"/>
    </row>
    <row r="113" spans="1:7" x14ac:dyDescent="0.25">
      <c r="A113" s="19" t="s">
        <v>228</v>
      </c>
      <c r="B113" s="19" t="s">
        <v>229</v>
      </c>
      <c r="C113" s="20">
        <v>1406893.4000000001</v>
      </c>
      <c r="D113" s="20">
        <v>1395794.04</v>
      </c>
      <c r="E113" s="21">
        <f t="shared" si="3"/>
        <v>-11099.360000000102</v>
      </c>
      <c r="F113" s="22">
        <f t="shared" si="2"/>
        <v>-7.8892686539009296E-3</v>
      </c>
      <c r="G113" s="4"/>
    </row>
    <row r="114" spans="1:7" x14ac:dyDescent="0.25">
      <c r="A114" s="5" t="s">
        <v>230</v>
      </c>
      <c r="B114" s="5" t="s">
        <v>231</v>
      </c>
      <c r="C114" s="8">
        <v>2208768.86</v>
      </c>
      <c r="D114" s="8">
        <v>2552892.4500000002</v>
      </c>
      <c r="E114" s="9">
        <f t="shared" si="3"/>
        <v>344123.59000000032</v>
      </c>
      <c r="F114" s="10">
        <f t="shared" si="2"/>
        <v>0.15579882360348032</v>
      </c>
      <c r="G114" s="4"/>
    </row>
    <row r="115" spans="1:7" x14ac:dyDescent="0.25">
      <c r="A115" s="19" t="s">
        <v>232</v>
      </c>
      <c r="B115" s="19" t="s">
        <v>233</v>
      </c>
      <c r="C115" s="20">
        <v>1174176.95</v>
      </c>
      <c r="D115" s="20">
        <v>1152490.43</v>
      </c>
      <c r="E115" s="21">
        <f t="shared" si="3"/>
        <v>-21686.520000000019</v>
      </c>
      <c r="F115" s="22">
        <f t="shared" ref="F115:F152" si="4">SUM(E115/C115)</f>
        <v>-1.8469550096346227E-2</v>
      </c>
      <c r="G115" s="4"/>
    </row>
    <row r="116" spans="1:7" x14ac:dyDescent="0.25">
      <c r="A116" s="12" t="s">
        <v>234</v>
      </c>
      <c r="B116" s="12" t="s">
        <v>235</v>
      </c>
      <c r="C116" s="13">
        <v>1978486.64</v>
      </c>
      <c r="D116" s="13">
        <v>1881862.81</v>
      </c>
      <c r="E116" s="14">
        <f t="shared" si="3"/>
        <v>-96623.829999999842</v>
      </c>
      <c r="F116" s="15">
        <f t="shared" si="4"/>
        <v>-4.8837241579756052E-2</v>
      </c>
      <c r="G116" s="4"/>
    </row>
    <row r="117" spans="1:7" x14ac:dyDescent="0.25">
      <c r="A117" s="12" t="s">
        <v>236</v>
      </c>
      <c r="B117" s="12" t="s">
        <v>237</v>
      </c>
      <c r="C117" s="13">
        <v>531488.19999999995</v>
      </c>
      <c r="D117" s="13">
        <v>521444.37</v>
      </c>
      <c r="E117" s="14">
        <f t="shared" si="3"/>
        <v>-10043.829999999958</v>
      </c>
      <c r="F117" s="15">
        <f t="shared" si="4"/>
        <v>-1.8897559720046388E-2</v>
      </c>
      <c r="G117" s="4"/>
    </row>
    <row r="118" spans="1:7" x14ac:dyDescent="0.25">
      <c r="A118" s="5" t="s">
        <v>238</v>
      </c>
      <c r="B118" s="5" t="s">
        <v>239</v>
      </c>
      <c r="C118" s="8">
        <v>763390.7</v>
      </c>
      <c r="D118" s="8">
        <v>796716.78</v>
      </c>
      <c r="E118" s="9">
        <f t="shared" si="3"/>
        <v>33326.080000000075</v>
      </c>
      <c r="F118" s="10">
        <f t="shared" si="4"/>
        <v>4.3655339264678072E-2</v>
      </c>
      <c r="G118" s="4"/>
    </row>
    <row r="119" spans="1:7" x14ac:dyDescent="0.25">
      <c r="A119" s="5" t="s">
        <v>240</v>
      </c>
      <c r="B119" s="5" t="s">
        <v>241</v>
      </c>
      <c r="C119" s="8">
        <v>753900.06</v>
      </c>
      <c r="D119" s="8">
        <v>757690.46</v>
      </c>
      <c r="E119" s="9">
        <f t="shared" si="3"/>
        <v>3790.3999999999069</v>
      </c>
      <c r="F119" s="10">
        <f t="shared" si="4"/>
        <v>5.0277221094794803E-3</v>
      </c>
      <c r="G119" s="4"/>
    </row>
    <row r="120" spans="1:7" x14ac:dyDescent="0.25">
      <c r="A120" s="19" t="s">
        <v>242</v>
      </c>
      <c r="B120" s="19" t="s">
        <v>243</v>
      </c>
      <c r="C120" s="20">
        <v>8953241.4600000009</v>
      </c>
      <c r="D120" s="20">
        <v>8941112.5800000001</v>
      </c>
      <c r="E120" s="21">
        <f t="shared" si="3"/>
        <v>-12128.88000000082</v>
      </c>
      <c r="F120" s="22">
        <f t="shared" si="4"/>
        <v>-1.3546914884612995E-3</v>
      </c>
      <c r="G120" s="4"/>
    </row>
    <row r="121" spans="1:7" x14ac:dyDescent="0.25">
      <c r="A121" s="5" t="s">
        <v>244</v>
      </c>
      <c r="B121" s="5" t="s">
        <v>245</v>
      </c>
      <c r="C121" s="8">
        <v>2066361.1099999999</v>
      </c>
      <c r="D121" s="8">
        <v>2328264.96</v>
      </c>
      <c r="E121" s="9">
        <f t="shared" si="3"/>
        <v>261903.85000000009</v>
      </c>
      <c r="F121" s="10">
        <f t="shared" si="4"/>
        <v>0.12674640881138152</v>
      </c>
      <c r="G121" s="4"/>
    </row>
    <row r="122" spans="1:7" x14ac:dyDescent="0.25">
      <c r="A122" s="5" t="s">
        <v>246</v>
      </c>
      <c r="B122" s="5" t="s">
        <v>247</v>
      </c>
      <c r="C122" s="8">
        <v>2262660.79</v>
      </c>
      <c r="D122" s="8">
        <v>2342976.65</v>
      </c>
      <c r="E122" s="9">
        <f t="shared" si="3"/>
        <v>80315.85999999987</v>
      </c>
      <c r="F122" s="10">
        <f t="shared" si="4"/>
        <v>3.5496200029170026E-2</v>
      </c>
      <c r="G122" s="4"/>
    </row>
    <row r="123" spans="1:7" x14ac:dyDescent="0.25">
      <c r="A123" s="5" t="s">
        <v>248</v>
      </c>
      <c r="B123" s="5" t="s">
        <v>249</v>
      </c>
      <c r="C123" s="8">
        <v>769882.27</v>
      </c>
      <c r="D123" s="8">
        <v>839053.95</v>
      </c>
      <c r="E123" s="9">
        <f t="shared" si="3"/>
        <v>69171.679999999935</v>
      </c>
      <c r="F123" s="10">
        <f t="shared" si="4"/>
        <v>8.9847087919039795E-2</v>
      </c>
      <c r="G123" s="4"/>
    </row>
    <row r="124" spans="1:7" x14ac:dyDescent="0.25">
      <c r="A124" s="5" t="s">
        <v>250</v>
      </c>
      <c r="B124" s="5" t="s">
        <v>251</v>
      </c>
      <c r="C124" s="8">
        <v>270463.40999999997</v>
      </c>
      <c r="D124" s="8">
        <v>308582.3</v>
      </c>
      <c r="E124" s="9">
        <f t="shared" si="3"/>
        <v>38118.890000000014</v>
      </c>
      <c r="F124" s="10">
        <f t="shared" si="4"/>
        <v>0.14093917546924375</v>
      </c>
      <c r="G124" s="4"/>
    </row>
    <row r="125" spans="1:7" x14ac:dyDescent="0.25">
      <c r="A125" s="12" t="s">
        <v>252</v>
      </c>
      <c r="B125" s="12" t="s">
        <v>253</v>
      </c>
      <c r="C125" s="13">
        <v>2833018.58</v>
      </c>
      <c r="D125" s="13">
        <v>2670893.5499999998</v>
      </c>
      <c r="E125" s="14">
        <f t="shared" si="3"/>
        <v>-162125.03000000026</v>
      </c>
      <c r="F125" s="15">
        <f t="shared" si="4"/>
        <v>-5.7226956132423339E-2</v>
      </c>
      <c r="G125" s="4"/>
    </row>
    <row r="126" spans="1:7" x14ac:dyDescent="0.25">
      <c r="A126" s="5" t="s">
        <v>254</v>
      </c>
      <c r="B126" s="5" t="s">
        <v>255</v>
      </c>
      <c r="C126" s="8">
        <v>2125952.5499999998</v>
      </c>
      <c r="D126" s="8">
        <v>2186707.2799999998</v>
      </c>
      <c r="E126" s="9">
        <f t="shared" si="3"/>
        <v>60754.729999999981</v>
      </c>
      <c r="F126" s="10">
        <f t="shared" si="4"/>
        <v>2.8577650992257557E-2</v>
      </c>
      <c r="G126" s="4"/>
    </row>
    <row r="127" spans="1:7" x14ac:dyDescent="0.25">
      <c r="A127" s="5" t="s">
        <v>256</v>
      </c>
      <c r="B127" s="5" t="s">
        <v>257</v>
      </c>
      <c r="C127" s="8">
        <v>1728046.8199999998</v>
      </c>
      <c r="D127" s="8">
        <v>1924957.56</v>
      </c>
      <c r="E127" s="9">
        <f t="shared" si="3"/>
        <v>196910.74000000022</v>
      </c>
      <c r="F127" s="10">
        <f t="shared" si="4"/>
        <v>0.11394988707539778</v>
      </c>
      <c r="G127" s="4"/>
    </row>
    <row r="128" spans="1:7" x14ac:dyDescent="0.25">
      <c r="A128" s="12">
        <v>6711</v>
      </c>
      <c r="B128" s="12" t="s">
        <v>318</v>
      </c>
      <c r="C128" s="13">
        <f>SUM(1236910.2 +1069866.47)</f>
        <v>2306776.67</v>
      </c>
      <c r="D128" s="13">
        <v>2193926.66</v>
      </c>
      <c r="E128" s="14">
        <f t="shared" si="3"/>
        <v>-112850.00999999978</v>
      </c>
      <c r="F128" s="15">
        <f t="shared" si="4"/>
        <v>-4.8921081727430413E-2</v>
      </c>
      <c r="G128" s="4"/>
    </row>
    <row r="129" spans="1:7" x14ac:dyDescent="0.25">
      <c r="A129" s="12" t="s">
        <v>262</v>
      </c>
      <c r="B129" s="12" t="s">
        <v>263</v>
      </c>
      <c r="C129" s="13">
        <v>690644.93</v>
      </c>
      <c r="D129" s="13">
        <v>583015.4</v>
      </c>
      <c r="E129" s="14">
        <f t="shared" si="3"/>
        <v>-107629.53000000003</v>
      </c>
      <c r="F129" s="15">
        <f t="shared" si="4"/>
        <v>-0.1558391661544522</v>
      </c>
      <c r="G129" s="4"/>
    </row>
    <row r="130" spans="1:7" x14ac:dyDescent="0.25">
      <c r="A130" s="12" t="s">
        <v>264</v>
      </c>
      <c r="B130" s="12" t="s">
        <v>265</v>
      </c>
      <c r="C130" s="13">
        <v>473044.99</v>
      </c>
      <c r="D130" s="13">
        <v>339859.21</v>
      </c>
      <c r="E130" s="14">
        <f t="shared" si="3"/>
        <v>-133185.77999999997</v>
      </c>
      <c r="F130" s="15">
        <f t="shared" si="4"/>
        <v>-0.28154992192180278</v>
      </c>
      <c r="G130" s="4"/>
    </row>
    <row r="131" spans="1:7" x14ac:dyDescent="0.25">
      <c r="A131" s="5" t="s">
        <v>266</v>
      </c>
      <c r="B131" s="5" t="s">
        <v>267</v>
      </c>
      <c r="C131" s="8">
        <v>1163799</v>
      </c>
      <c r="D131" s="8">
        <v>1250624.75</v>
      </c>
      <c r="E131" s="9">
        <f t="shared" ref="E131:E152" si="5">SUM(D131-C131)</f>
        <v>86825.75</v>
      </c>
      <c r="F131" s="10">
        <f t="shared" si="4"/>
        <v>7.4605451628674713E-2</v>
      </c>
      <c r="G131" s="4"/>
    </row>
    <row r="132" spans="1:7" x14ac:dyDescent="0.25">
      <c r="A132" s="12" t="s">
        <v>268</v>
      </c>
      <c r="B132" s="12" t="s">
        <v>269</v>
      </c>
      <c r="C132" s="13">
        <v>1389106</v>
      </c>
      <c r="D132" s="13">
        <v>1339954.05</v>
      </c>
      <c r="E132" s="14">
        <f t="shared" si="5"/>
        <v>-49151.949999999953</v>
      </c>
      <c r="F132" s="15">
        <f t="shared" si="4"/>
        <v>-3.5383872793004964E-2</v>
      </c>
      <c r="G132" s="4"/>
    </row>
    <row r="133" spans="1:7" x14ac:dyDescent="0.25">
      <c r="A133" s="12">
        <v>7011</v>
      </c>
      <c r="B133" s="12" t="s">
        <v>270</v>
      </c>
      <c r="C133" s="13">
        <v>897349.84000000008</v>
      </c>
      <c r="D133" s="13">
        <v>854619.24</v>
      </c>
      <c r="E133" s="14">
        <f t="shared" si="5"/>
        <v>-42730.600000000093</v>
      </c>
      <c r="F133" s="15">
        <f t="shared" si="4"/>
        <v>-4.7618663418940478E-2</v>
      </c>
      <c r="G133" s="4"/>
    </row>
    <row r="134" spans="1:7" x14ac:dyDescent="0.25">
      <c r="A134" s="5" t="s">
        <v>271</v>
      </c>
      <c r="B134" s="5" t="s">
        <v>272</v>
      </c>
      <c r="C134" s="8">
        <v>1803408.11</v>
      </c>
      <c r="D134" s="8">
        <v>2012707.95</v>
      </c>
      <c r="E134" s="9">
        <f t="shared" si="5"/>
        <v>209299.83999999985</v>
      </c>
      <c r="F134" s="10">
        <f t="shared" si="4"/>
        <v>0.11605794541979732</v>
      </c>
      <c r="G134" s="4"/>
    </row>
    <row r="135" spans="1:7" x14ac:dyDescent="0.25">
      <c r="A135" s="5" t="s">
        <v>273</v>
      </c>
      <c r="B135" s="5" t="s">
        <v>274</v>
      </c>
      <c r="C135" s="8">
        <v>1773204.8299999998</v>
      </c>
      <c r="D135" s="8">
        <v>2126877.29</v>
      </c>
      <c r="E135" s="9">
        <f t="shared" si="5"/>
        <v>353672.4600000002</v>
      </c>
      <c r="F135" s="10">
        <f t="shared" si="4"/>
        <v>0.19945381042076241</v>
      </c>
      <c r="G135" s="4"/>
    </row>
    <row r="136" spans="1:7" x14ac:dyDescent="0.25">
      <c r="A136" s="5" t="s">
        <v>275</v>
      </c>
      <c r="B136" s="5" t="s">
        <v>276</v>
      </c>
      <c r="C136" s="8">
        <v>1120282.05</v>
      </c>
      <c r="D136" s="8">
        <v>1562528.43</v>
      </c>
      <c r="E136" s="9">
        <f t="shared" si="5"/>
        <v>442246.37999999989</v>
      </c>
      <c r="F136" s="10">
        <f t="shared" si="4"/>
        <v>0.39476342587119007</v>
      </c>
      <c r="G136" s="4"/>
    </row>
    <row r="137" spans="1:7" x14ac:dyDescent="0.25">
      <c r="A137" s="12" t="s">
        <v>277</v>
      </c>
      <c r="B137" s="12" t="s">
        <v>278</v>
      </c>
      <c r="C137" s="13">
        <v>1502821.56</v>
      </c>
      <c r="D137" s="13">
        <v>1447074.52</v>
      </c>
      <c r="E137" s="14">
        <f t="shared" si="5"/>
        <v>-55747.040000000037</v>
      </c>
      <c r="F137" s="15">
        <f t="shared" si="4"/>
        <v>-3.709491631195392E-2</v>
      </c>
      <c r="G137" s="4"/>
    </row>
    <row r="138" spans="1:7" x14ac:dyDescent="0.25">
      <c r="A138" s="5" t="s">
        <v>279</v>
      </c>
      <c r="B138" s="5" t="s">
        <v>280</v>
      </c>
      <c r="C138" s="8">
        <v>1122712.21</v>
      </c>
      <c r="D138" s="8">
        <v>1235366.77</v>
      </c>
      <c r="E138" s="9">
        <f t="shared" si="5"/>
        <v>112654.56000000006</v>
      </c>
      <c r="F138" s="10">
        <f t="shared" si="4"/>
        <v>0.10034144012738586</v>
      </c>
      <c r="G138" s="4"/>
    </row>
    <row r="139" spans="1:7" x14ac:dyDescent="0.25">
      <c r="A139" s="5" t="s">
        <v>281</v>
      </c>
      <c r="B139" s="5" t="s">
        <v>282</v>
      </c>
      <c r="C139" s="8">
        <v>1344571.49</v>
      </c>
      <c r="D139" s="8">
        <v>1529880.3</v>
      </c>
      <c r="E139" s="9">
        <f t="shared" si="5"/>
        <v>185308.81000000006</v>
      </c>
      <c r="F139" s="10">
        <f t="shared" si="4"/>
        <v>0.13781997564145887</v>
      </c>
      <c r="G139" s="4"/>
    </row>
    <row r="140" spans="1:7" x14ac:dyDescent="0.25">
      <c r="A140" s="5" t="s">
        <v>283</v>
      </c>
      <c r="B140" s="5" t="s">
        <v>284</v>
      </c>
      <c r="C140" s="8">
        <v>5988443.9800000004</v>
      </c>
      <c r="D140" s="8">
        <v>6046856.3799999999</v>
      </c>
      <c r="E140" s="9">
        <f t="shared" si="5"/>
        <v>58412.399999999441</v>
      </c>
      <c r="F140" s="10">
        <f t="shared" si="4"/>
        <v>9.7541865958975602E-3</v>
      </c>
      <c r="G140" s="4"/>
    </row>
    <row r="141" spans="1:7" x14ac:dyDescent="0.25">
      <c r="A141" s="5" t="s">
        <v>285</v>
      </c>
      <c r="B141" s="5" t="s">
        <v>286</v>
      </c>
      <c r="C141" s="8">
        <v>552462.93999999994</v>
      </c>
      <c r="D141" s="8">
        <v>605293.36</v>
      </c>
      <c r="E141" s="9">
        <f t="shared" si="5"/>
        <v>52830.420000000042</v>
      </c>
      <c r="F141" s="10">
        <f t="shared" si="4"/>
        <v>9.5627084053819159E-2</v>
      </c>
      <c r="G141" s="4"/>
    </row>
    <row r="142" spans="1:7" x14ac:dyDescent="0.25">
      <c r="A142" s="5" t="s">
        <v>287</v>
      </c>
      <c r="B142" s="5" t="s">
        <v>288</v>
      </c>
      <c r="C142" s="8">
        <v>578985.92000000004</v>
      </c>
      <c r="D142" s="8">
        <v>638697.64</v>
      </c>
      <c r="E142" s="9">
        <f t="shared" si="5"/>
        <v>59711.719999999972</v>
      </c>
      <c r="F142" s="10">
        <f t="shared" si="4"/>
        <v>0.10313155801785295</v>
      </c>
      <c r="G142" s="4"/>
    </row>
    <row r="143" spans="1:7" x14ac:dyDescent="0.25">
      <c r="A143" s="12" t="s">
        <v>289</v>
      </c>
      <c r="B143" s="12" t="s">
        <v>290</v>
      </c>
      <c r="C143" s="13">
        <v>1312632.69</v>
      </c>
      <c r="D143" s="13">
        <v>1309573.95</v>
      </c>
      <c r="E143" s="14">
        <f t="shared" si="5"/>
        <v>-3058.7399999999907</v>
      </c>
      <c r="F143" s="15">
        <f t="shared" si="4"/>
        <v>-2.3302329915309292E-3</v>
      </c>
      <c r="G143" s="4"/>
    </row>
    <row r="144" spans="1:7" x14ac:dyDescent="0.25">
      <c r="A144" s="12" t="s">
        <v>291</v>
      </c>
      <c r="B144" s="12" t="s">
        <v>292</v>
      </c>
      <c r="C144" s="13">
        <v>3468529.93</v>
      </c>
      <c r="D144" s="13">
        <v>3204106.91</v>
      </c>
      <c r="E144" s="14">
        <f t="shared" si="5"/>
        <v>-264423.02</v>
      </c>
      <c r="F144" s="15">
        <f t="shared" si="4"/>
        <v>-7.6234896436370089E-2</v>
      </c>
      <c r="G144" s="4"/>
    </row>
    <row r="145" spans="1:7" x14ac:dyDescent="0.25">
      <c r="A145" s="5" t="s">
        <v>293</v>
      </c>
      <c r="B145" s="5" t="s">
        <v>294</v>
      </c>
      <c r="C145" s="8">
        <v>2382707.5699999998</v>
      </c>
      <c r="D145" s="8">
        <v>2805379.19</v>
      </c>
      <c r="E145" s="9">
        <f t="shared" si="5"/>
        <v>422671.62000000011</v>
      </c>
      <c r="F145" s="10">
        <f t="shared" si="4"/>
        <v>0.17739131117965942</v>
      </c>
      <c r="G145" s="4"/>
    </row>
    <row r="146" spans="1:7" x14ac:dyDescent="0.25">
      <c r="A146" s="5" t="s">
        <v>295</v>
      </c>
      <c r="B146" s="5" t="s">
        <v>296</v>
      </c>
      <c r="C146" s="8">
        <v>975442.16</v>
      </c>
      <c r="D146" s="8">
        <v>993182.7</v>
      </c>
      <c r="E146" s="9">
        <f t="shared" si="5"/>
        <v>17740.539999999921</v>
      </c>
      <c r="F146" s="10">
        <f t="shared" si="4"/>
        <v>1.8187177802525902E-2</v>
      </c>
      <c r="G146" s="4"/>
    </row>
    <row r="147" spans="1:7" x14ac:dyDescent="0.25">
      <c r="A147" s="5" t="s">
        <v>297</v>
      </c>
      <c r="B147" s="5" t="s">
        <v>298</v>
      </c>
      <c r="C147" s="8">
        <v>795782.42</v>
      </c>
      <c r="D147" s="8">
        <v>850841.61</v>
      </c>
      <c r="E147" s="9">
        <f t="shared" si="5"/>
        <v>55059.189999999944</v>
      </c>
      <c r="F147" s="10">
        <f t="shared" si="4"/>
        <v>6.9188748854240756E-2</v>
      </c>
      <c r="G147" s="4"/>
    </row>
    <row r="148" spans="1:7" x14ac:dyDescent="0.25">
      <c r="A148" s="5" t="s">
        <v>299</v>
      </c>
      <c r="B148" s="5" t="s">
        <v>300</v>
      </c>
      <c r="C148" s="8">
        <v>1731645.15</v>
      </c>
      <c r="D148" s="8">
        <v>1737203.91</v>
      </c>
      <c r="E148" s="9">
        <f t="shared" si="5"/>
        <v>5558.7600000000093</v>
      </c>
      <c r="F148" s="10">
        <f t="shared" si="4"/>
        <v>3.2101034094658538E-3</v>
      </c>
      <c r="G148" s="4"/>
    </row>
    <row r="149" spans="1:7" x14ac:dyDescent="0.25">
      <c r="A149" s="5" t="s">
        <v>301</v>
      </c>
      <c r="B149" s="5" t="s">
        <v>302</v>
      </c>
      <c r="C149" s="8">
        <v>359725.2</v>
      </c>
      <c r="D149" s="8">
        <v>380662.02</v>
      </c>
      <c r="E149" s="9">
        <f t="shared" si="5"/>
        <v>20936.820000000007</v>
      </c>
      <c r="F149" s="10">
        <f t="shared" si="4"/>
        <v>5.8202261059275263E-2</v>
      </c>
      <c r="G149" s="4"/>
    </row>
    <row r="150" spans="1:7" x14ac:dyDescent="0.25">
      <c r="A150" s="19" t="s">
        <v>303</v>
      </c>
      <c r="B150" s="19" t="s">
        <v>304</v>
      </c>
      <c r="C150" s="20">
        <v>556205.21</v>
      </c>
      <c r="D150" s="20">
        <v>552111.51</v>
      </c>
      <c r="E150" s="21">
        <f t="shared" si="5"/>
        <v>-4093.6999999999534</v>
      </c>
      <c r="F150" s="22">
        <f t="shared" si="4"/>
        <v>-7.3600533155738579E-3</v>
      </c>
      <c r="G150" s="4"/>
    </row>
    <row r="151" spans="1:7" x14ac:dyDescent="0.25">
      <c r="A151" s="5" t="s">
        <v>305</v>
      </c>
      <c r="B151" s="5" t="s">
        <v>306</v>
      </c>
      <c r="C151" s="8">
        <v>915250.59</v>
      </c>
      <c r="D151" s="8">
        <v>938303.2</v>
      </c>
      <c r="E151" s="9">
        <f t="shared" si="5"/>
        <v>23052.609999999986</v>
      </c>
      <c r="F151" s="10">
        <f t="shared" si="4"/>
        <v>2.5187211296962931E-2</v>
      </c>
      <c r="G151" s="4"/>
    </row>
    <row r="152" spans="1:7" x14ac:dyDescent="0.25">
      <c r="A152" s="5" t="s">
        <v>307</v>
      </c>
      <c r="B152" s="5" t="s">
        <v>308</v>
      </c>
      <c r="C152" s="8">
        <v>1101347.4300000002</v>
      </c>
      <c r="D152" s="8">
        <v>1278464.75</v>
      </c>
      <c r="E152" s="9">
        <f t="shared" si="5"/>
        <v>177117.31999999983</v>
      </c>
      <c r="F152" s="10">
        <f t="shared" si="4"/>
        <v>0.16081875271638832</v>
      </c>
      <c r="G152" s="4"/>
    </row>
    <row r="153" spans="1:7" x14ac:dyDescent="0.25">
      <c r="E153" s="9"/>
      <c r="G153" s="4"/>
    </row>
    <row r="154" spans="1:7" x14ac:dyDescent="0.25">
      <c r="B154" s="5" t="s">
        <v>309</v>
      </c>
      <c r="C154" s="9">
        <f>SUM(C9:C152)</f>
        <v>308555180.96999991</v>
      </c>
      <c r="D154" s="9">
        <f>SUM(D9:D152)</f>
        <v>323361986.32999998</v>
      </c>
      <c r="E154" s="9">
        <f>SUM(D154-C154)</f>
        <v>14806805.360000074</v>
      </c>
      <c r="F154" s="10">
        <f>SUM(E154/C154)</f>
        <v>4.7987544119182053E-2</v>
      </c>
      <c r="G154" s="4"/>
    </row>
    <row r="158" spans="1:7" x14ac:dyDescent="0.25">
      <c r="A158" s="11"/>
      <c r="B158" s="1" t="s">
        <v>319</v>
      </c>
      <c r="G158" s="4"/>
    </row>
    <row r="159" spans="1:7" x14ac:dyDescent="0.25">
      <c r="B159" s="1" t="s">
        <v>320</v>
      </c>
      <c r="G159" s="4"/>
    </row>
    <row r="160" spans="1:7" x14ac:dyDescent="0.25">
      <c r="A160" s="1">
        <v>1</v>
      </c>
      <c r="B160" s="1" t="s">
        <v>321</v>
      </c>
      <c r="G160" s="4"/>
    </row>
    <row r="161" spans="1:2" s="4" customFormat="1" x14ac:dyDescent="0.25">
      <c r="A161" s="1">
        <v>2</v>
      </c>
      <c r="B161" s="1" t="s">
        <v>322</v>
      </c>
    </row>
    <row r="162" spans="1:2" s="4" customFormat="1" x14ac:dyDescent="0.25">
      <c r="A162" s="1">
        <v>3</v>
      </c>
      <c r="B162" s="1" t="s">
        <v>323</v>
      </c>
    </row>
    <row r="163" spans="1:2" s="4" customFormat="1" x14ac:dyDescent="0.25">
      <c r="A163" s="1">
        <v>4</v>
      </c>
      <c r="B163" s="1" t="s">
        <v>324</v>
      </c>
    </row>
    <row r="164" spans="1:2" s="4" customFormat="1" x14ac:dyDescent="0.25">
      <c r="A164" s="1">
        <v>5</v>
      </c>
      <c r="B164" s="1" t="s">
        <v>325</v>
      </c>
    </row>
    <row r="166" spans="1:2" s="4" customFormat="1" x14ac:dyDescent="0.25">
      <c r="A166" s="1"/>
      <c r="B166" s="1"/>
    </row>
    <row r="167" spans="1:2" s="4" customFormat="1" x14ac:dyDescent="0.25">
      <c r="A167" s="18"/>
      <c r="B167" s="1" t="s">
        <v>326</v>
      </c>
    </row>
    <row r="168" spans="1:2" x14ac:dyDescent="0.25">
      <c r="A168" s="17"/>
      <c r="B168" s="1" t="s">
        <v>327</v>
      </c>
    </row>
  </sheetData>
  <printOptions horizontalCentered="1" gridLines="1"/>
  <pageMargins left="0.25" right="0.25" top="0.7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first draft</vt:lpstr>
      <vt:lpstr>Consold MOE</vt:lpstr>
      <vt:lpstr>MOE with Per pupil</vt:lpstr>
      <vt:lpstr>'Consold MOE'!Print_Titles</vt:lpstr>
      <vt:lpstr>'first draft'!Print_Titles</vt:lpstr>
      <vt:lpstr>'MOE with Per pupil'!Print_Titles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Mary Bobbitt</cp:lastModifiedBy>
  <cp:lastPrinted>2016-03-02T22:13:45Z</cp:lastPrinted>
  <dcterms:created xsi:type="dcterms:W3CDTF">2015-04-08T13:25:05Z</dcterms:created>
  <dcterms:modified xsi:type="dcterms:W3CDTF">2016-03-02T22:15:14Z</dcterms:modified>
</cp:coreProperties>
</file>