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dek12-my.sharepoint.com/personal/rreeves_mdek12_org/Documents/Documents/"/>
    </mc:Choice>
  </mc:AlternateContent>
  <xr:revisionPtr revIDLastSave="0" documentId="8_{7AAD3CFF-FC03-454E-91AA-697B79CF1982}" xr6:coauthVersionLast="47" xr6:coauthVersionMax="47" xr10:uidLastSave="{00000000-0000-0000-0000-000000000000}"/>
  <bookViews>
    <workbookView xWindow="780" yWindow="780" windowWidth="18015" windowHeight="15030" xr2:uid="{00000000-000D-0000-FFFF-FFFF00000000}"/>
  </bookViews>
  <sheets>
    <sheet name="Travel 1" sheetId="9" r:id="rId1"/>
    <sheet name="Travel 2" sheetId="10" r:id="rId2"/>
    <sheet name="Travel 3" sheetId="11" r:id="rId3"/>
    <sheet name="Travel 4" sheetId="13" r:id="rId4"/>
    <sheet name="Travel 5" sheetId="12" r:id="rId5"/>
    <sheet name="Travel 6" sheetId="14" r:id="rId6"/>
    <sheet name="Sheet3" sheetId="3" r:id="rId7"/>
  </sheets>
  <calcPr calcId="191028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9" l="1"/>
  <c r="I27" i="9" s="1"/>
  <c r="K27" i="9" l="1"/>
  <c r="L27" i="9" l="1"/>
  <c r="N27" i="9" s="1"/>
  <c r="G29" i="14"/>
  <c r="J27" i="14"/>
  <c r="I27" i="14"/>
  <c r="I26" i="14"/>
  <c r="K26" i="14" s="1"/>
  <c r="L26" i="14" s="1"/>
  <c r="N26" i="14" s="1"/>
  <c r="I25" i="14"/>
  <c r="K25" i="14" s="1"/>
  <c r="L25" i="14" s="1"/>
  <c r="N25" i="14" s="1"/>
  <c r="I24" i="14"/>
  <c r="K24" i="14" s="1"/>
  <c r="L24" i="14" s="1"/>
  <c r="N24" i="14" s="1"/>
  <c r="I23" i="14"/>
  <c r="K23" i="14" s="1"/>
  <c r="L23" i="14" s="1"/>
  <c r="N23" i="14" s="1"/>
  <c r="I22" i="14"/>
  <c r="K22" i="14" s="1"/>
  <c r="L22" i="14" s="1"/>
  <c r="N22" i="14" s="1"/>
  <c r="I21" i="14"/>
  <c r="K21" i="14" s="1"/>
  <c r="L21" i="14" s="1"/>
  <c r="N21" i="14" s="1"/>
  <c r="I20" i="14"/>
  <c r="K20" i="14" s="1"/>
  <c r="L20" i="14" s="1"/>
  <c r="N20" i="14" s="1"/>
  <c r="I19" i="14"/>
  <c r="K19" i="14" s="1"/>
  <c r="L19" i="14" s="1"/>
  <c r="N19" i="14" s="1"/>
  <c r="I18" i="14"/>
  <c r="K18" i="14" s="1"/>
  <c r="L18" i="14" s="1"/>
  <c r="N18" i="14" s="1"/>
  <c r="I17" i="14"/>
  <c r="I16" i="14"/>
  <c r="K16" i="14" s="1"/>
  <c r="L16" i="14" s="1"/>
  <c r="N16" i="14" s="1"/>
  <c r="I15" i="14"/>
  <c r="K15" i="14" s="1"/>
  <c r="L15" i="14" s="1"/>
  <c r="N15" i="14" s="1"/>
  <c r="I14" i="14"/>
  <c r="K14" i="14" s="1"/>
  <c r="L14" i="14" s="1"/>
  <c r="N14" i="14" s="1"/>
  <c r="I13" i="14"/>
  <c r="K13" i="14" s="1"/>
  <c r="L13" i="14" s="1"/>
  <c r="N13" i="14" s="1"/>
  <c r="I12" i="14"/>
  <c r="K12" i="14" s="1"/>
  <c r="L12" i="14" s="1"/>
  <c r="N12" i="14" s="1"/>
  <c r="I11" i="14"/>
  <c r="K11" i="14" s="1"/>
  <c r="L11" i="14" s="1"/>
  <c r="N11" i="14" s="1"/>
  <c r="I10" i="14"/>
  <c r="K10" i="14" s="1"/>
  <c r="L10" i="14" s="1"/>
  <c r="N10" i="14" s="1"/>
  <c r="I9" i="14"/>
  <c r="K9" i="14" s="1"/>
  <c r="L9" i="14" s="1"/>
  <c r="N9" i="14" s="1"/>
  <c r="I8" i="14"/>
  <c r="K8" i="14" s="1"/>
  <c r="L8" i="14" s="1"/>
  <c r="N8" i="14" s="1"/>
  <c r="I7" i="14"/>
  <c r="K7" i="14" s="1"/>
  <c r="L7" i="14" s="1"/>
  <c r="N7" i="14" s="1"/>
  <c r="G29" i="13"/>
  <c r="J27" i="13"/>
  <c r="I27" i="13"/>
  <c r="I26" i="13"/>
  <c r="K26" i="13" s="1"/>
  <c r="I25" i="13"/>
  <c r="K25" i="13" s="1"/>
  <c r="I24" i="13"/>
  <c r="K24" i="13" s="1"/>
  <c r="I23" i="13"/>
  <c r="K23" i="13" s="1"/>
  <c r="I22" i="13"/>
  <c r="K22" i="13" s="1"/>
  <c r="I21" i="13"/>
  <c r="K21" i="13" s="1"/>
  <c r="I20" i="13"/>
  <c r="I19" i="13"/>
  <c r="K19" i="13" s="1"/>
  <c r="I18" i="13"/>
  <c r="I17" i="13"/>
  <c r="I16" i="13"/>
  <c r="K16" i="13" s="1"/>
  <c r="I15" i="13"/>
  <c r="K15" i="13" s="1"/>
  <c r="I14" i="13"/>
  <c r="K14" i="13" s="1"/>
  <c r="I13" i="13"/>
  <c r="K13" i="13" s="1"/>
  <c r="I12" i="13"/>
  <c r="K12" i="13" s="1"/>
  <c r="I11" i="13"/>
  <c r="K11" i="13" s="1"/>
  <c r="I10" i="13"/>
  <c r="I9" i="13"/>
  <c r="I8" i="13"/>
  <c r="I7" i="13"/>
  <c r="K7" i="13" s="1"/>
  <c r="G29" i="12"/>
  <c r="J27" i="12"/>
  <c r="I27" i="12"/>
  <c r="I26" i="12"/>
  <c r="K26" i="12" s="1"/>
  <c r="L26" i="12" s="1"/>
  <c r="N26" i="12" s="1"/>
  <c r="I25" i="12"/>
  <c r="K25" i="12" s="1"/>
  <c r="L25" i="12" s="1"/>
  <c r="N25" i="12" s="1"/>
  <c r="I24" i="12"/>
  <c r="K24" i="12" s="1"/>
  <c r="L24" i="12" s="1"/>
  <c r="N24" i="12" s="1"/>
  <c r="I23" i="12"/>
  <c r="K23" i="12" s="1"/>
  <c r="L23" i="12" s="1"/>
  <c r="N23" i="12" s="1"/>
  <c r="I22" i="12"/>
  <c r="K22" i="12" s="1"/>
  <c r="L22" i="12" s="1"/>
  <c r="N22" i="12" s="1"/>
  <c r="I21" i="12"/>
  <c r="K21" i="12" s="1"/>
  <c r="L21" i="12" s="1"/>
  <c r="N21" i="12" s="1"/>
  <c r="I20" i="12"/>
  <c r="I19" i="12"/>
  <c r="I18" i="12"/>
  <c r="I17" i="12"/>
  <c r="I16" i="12"/>
  <c r="K16" i="12" s="1"/>
  <c r="L16" i="12" s="1"/>
  <c r="N16" i="12" s="1"/>
  <c r="I15" i="12"/>
  <c r="K15" i="12" s="1"/>
  <c r="L15" i="12" s="1"/>
  <c r="N15" i="12" s="1"/>
  <c r="I14" i="12"/>
  <c r="K14" i="12" s="1"/>
  <c r="L14" i="12" s="1"/>
  <c r="N14" i="12" s="1"/>
  <c r="I13" i="12"/>
  <c r="K13" i="12" s="1"/>
  <c r="L13" i="12" s="1"/>
  <c r="N13" i="12" s="1"/>
  <c r="I12" i="12"/>
  <c r="K12" i="12" s="1"/>
  <c r="L12" i="12" s="1"/>
  <c r="N12" i="12" s="1"/>
  <c r="I11" i="12"/>
  <c r="K11" i="12" s="1"/>
  <c r="L11" i="12" s="1"/>
  <c r="N11" i="12" s="1"/>
  <c r="I10" i="12"/>
  <c r="I9" i="12"/>
  <c r="I8" i="12"/>
  <c r="I7" i="12"/>
  <c r="G29" i="11"/>
  <c r="J27" i="11"/>
  <c r="I27" i="11"/>
  <c r="I26" i="11"/>
  <c r="K26" i="11" s="1"/>
  <c r="I25" i="11"/>
  <c r="K25" i="11" s="1"/>
  <c r="I24" i="11"/>
  <c r="K24" i="11" s="1"/>
  <c r="I23" i="11"/>
  <c r="K23" i="11" s="1"/>
  <c r="I22" i="11"/>
  <c r="K22" i="11" s="1"/>
  <c r="I21" i="11"/>
  <c r="K21" i="11" s="1"/>
  <c r="I20" i="11"/>
  <c r="K20" i="11" s="1"/>
  <c r="I19" i="11"/>
  <c r="K19" i="11" s="1"/>
  <c r="I18" i="11"/>
  <c r="I17" i="11"/>
  <c r="I16" i="11"/>
  <c r="K16" i="11" s="1"/>
  <c r="I15" i="11"/>
  <c r="K15" i="11" s="1"/>
  <c r="I14" i="11"/>
  <c r="K14" i="11" s="1"/>
  <c r="I13" i="11"/>
  <c r="K13" i="11" s="1"/>
  <c r="I12" i="11"/>
  <c r="K12" i="11" s="1"/>
  <c r="I11" i="11"/>
  <c r="K11" i="11" s="1"/>
  <c r="I10" i="11"/>
  <c r="K10" i="11" s="1"/>
  <c r="I9" i="11"/>
  <c r="K9" i="11" s="1"/>
  <c r="I8" i="11"/>
  <c r="I7" i="11"/>
  <c r="G29" i="10"/>
  <c r="J27" i="10"/>
  <c r="I27" i="10"/>
  <c r="I26" i="10"/>
  <c r="I25" i="10"/>
  <c r="I24" i="10"/>
  <c r="I23" i="10"/>
  <c r="K23" i="10" s="1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7" i="10"/>
  <c r="K7" i="11" l="1"/>
  <c r="K17" i="14"/>
  <c r="L17" i="14" s="1"/>
  <c r="N17" i="14" s="1"/>
  <c r="K9" i="13"/>
  <c r="L9" i="13" s="1"/>
  <c r="N9" i="13" s="1"/>
  <c r="K17" i="13"/>
  <c r="L17" i="13" s="1"/>
  <c r="N17" i="13" s="1"/>
  <c r="K10" i="13"/>
  <c r="K18" i="13"/>
  <c r="L18" i="13" s="1"/>
  <c r="N18" i="13" s="1"/>
  <c r="K8" i="13"/>
  <c r="K20" i="13"/>
  <c r="L20" i="13" s="1"/>
  <c r="N20" i="13" s="1"/>
  <c r="L29" i="14"/>
  <c r="N29" i="14"/>
  <c r="L7" i="13"/>
  <c r="N7" i="13" s="1"/>
  <c r="L8" i="13"/>
  <c r="N8" i="13" s="1"/>
  <c r="L10" i="13"/>
  <c r="N10" i="13" s="1"/>
  <c r="L11" i="13"/>
  <c r="N11" i="13" s="1"/>
  <c r="L12" i="13"/>
  <c r="N12" i="13" s="1"/>
  <c r="L13" i="13"/>
  <c r="N13" i="13" s="1"/>
  <c r="L14" i="13"/>
  <c r="N14" i="13" s="1"/>
  <c r="L15" i="13"/>
  <c r="N15" i="13" s="1"/>
  <c r="L16" i="13"/>
  <c r="N16" i="13" s="1"/>
  <c r="L19" i="13"/>
  <c r="N19" i="13" s="1"/>
  <c r="L21" i="13"/>
  <c r="N21" i="13" s="1"/>
  <c r="L22" i="13"/>
  <c r="N22" i="13" s="1"/>
  <c r="L23" i="13"/>
  <c r="N23" i="13" s="1"/>
  <c r="L24" i="13"/>
  <c r="N24" i="13" s="1"/>
  <c r="L25" i="13"/>
  <c r="N25" i="13" s="1"/>
  <c r="L26" i="13"/>
  <c r="N26" i="13" s="1"/>
  <c r="K18" i="12"/>
  <c r="L18" i="12" s="1"/>
  <c r="N18" i="12" s="1"/>
  <c r="K20" i="12"/>
  <c r="L20" i="12" s="1"/>
  <c r="N20" i="12" s="1"/>
  <c r="K19" i="12"/>
  <c r="L19" i="12" s="1"/>
  <c r="N19" i="12" s="1"/>
  <c r="K17" i="12"/>
  <c r="L17" i="12" s="1"/>
  <c r="N17" i="12" s="1"/>
  <c r="K10" i="12"/>
  <c r="L10" i="12" s="1"/>
  <c r="N10" i="12" s="1"/>
  <c r="K9" i="12"/>
  <c r="L9" i="12" s="1"/>
  <c r="N9" i="12" s="1"/>
  <c r="K8" i="12"/>
  <c r="L8" i="12" s="1"/>
  <c r="N8" i="12" s="1"/>
  <c r="K7" i="12"/>
  <c r="L7" i="12" s="1"/>
  <c r="N7" i="12" s="1"/>
  <c r="K8" i="11"/>
  <c r="L8" i="11" s="1"/>
  <c r="N8" i="11" s="1"/>
  <c r="K17" i="11"/>
  <c r="L17" i="11" s="1"/>
  <c r="N17" i="11" s="1"/>
  <c r="K18" i="11"/>
  <c r="L18" i="11" s="1"/>
  <c r="N18" i="11" s="1"/>
  <c r="L7" i="11"/>
  <c r="N7" i="11" s="1"/>
  <c r="L9" i="11"/>
  <c r="N9" i="11" s="1"/>
  <c r="L11" i="11"/>
  <c r="N11" i="11" s="1"/>
  <c r="L12" i="11"/>
  <c r="N12" i="11" s="1"/>
  <c r="L13" i="11"/>
  <c r="N13" i="11" s="1"/>
  <c r="L14" i="11"/>
  <c r="N14" i="11" s="1"/>
  <c r="L15" i="11"/>
  <c r="N15" i="11" s="1"/>
  <c r="L16" i="11"/>
  <c r="N16" i="11" s="1"/>
  <c r="L19" i="11"/>
  <c r="N19" i="11" s="1"/>
  <c r="L20" i="11"/>
  <c r="N20" i="11" s="1"/>
  <c r="L21" i="11"/>
  <c r="N21" i="11" s="1"/>
  <c r="L22" i="11"/>
  <c r="N22" i="11" s="1"/>
  <c r="L23" i="11"/>
  <c r="N23" i="11" s="1"/>
  <c r="L24" i="11"/>
  <c r="N24" i="11" s="1"/>
  <c r="L25" i="11"/>
  <c r="N25" i="11" s="1"/>
  <c r="L26" i="11"/>
  <c r="N26" i="11" s="1"/>
  <c r="L10" i="11"/>
  <c r="N10" i="11" s="1"/>
  <c r="K7" i="10"/>
  <c r="L7" i="10" s="1"/>
  <c r="K8" i="10"/>
  <c r="L8" i="10" s="1"/>
  <c r="N8" i="10" s="1"/>
  <c r="K9" i="10"/>
  <c r="L9" i="10" s="1"/>
  <c r="N9" i="10" s="1"/>
  <c r="K10" i="10"/>
  <c r="L10" i="10" s="1"/>
  <c r="N10" i="10" s="1"/>
  <c r="K11" i="10"/>
  <c r="L11" i="10" s="1"/>
  <c r="N11" i="10" s="1"/>
  <c r="K12" i="10"/>
  <c r="L12" i="10" s="1"/>
  <c r="N12" i="10" s="1"/>
  <c r="K13" i="10"/>
  <c r="L13" i="10" s="1"/>
  <c r="N13" i="10" s="1"/>
  <c r="K14" i="10"/>
  <c r="L14" i="10" s="1"/>
  <c r="N14" i="10" s="1"/>
  <c r="K15" i="10"/>
  <c r="L15" i="10" s="1"/>
  <c r="N15" i="10" s="1"/>
  <c r="K16" i="10"/>
  <c r="L16" i="10" s="1"/>
  <c r="N16" i="10" s="1"/>
  <c r="K17" i="10"/>
  <c r="L17" i="10" s="1"/>
  <c r="N17" i="10" s="1"/>
  <c r="K18" i="10"/>
  <c r="L18" i="10" s="1"/>
  <c r="N18" i="10" s="1"/>
  <c r="K19" i="10"/>
  <c r="L19" i="10" s="1"/>
  <c r="N19" i="10" s="1"/>
  <c r="K20" i="10"/>
  <c r="L20" i="10" s="1"/>
  <c r="N20" i="10" s="1"/>
  <c r="K21" i="10"/>
  <c r="L21" i="10" s="1"/>
  <c r="N21" i="10" s="1"/>
  <c r="K22" i="10"/>
  <c r="L22" i="10" s="1"/>
  <c r="N22" i="10" s="1"/>
  <c r="K24" i="10"/>
  <c r="L24" i="10" s="1"/>
  <c r="N24" i="10" s="1"/>
  <c r="K25" i="10"/>
  <c r="L25" i="10" s="1"/>
  <c r="N25" i="10" s="1"/>
  <c r="K26" i="10"/>
  <c r="L26" i="10" s="1"/>
  <c r="N26" i="10" s="1"/>
  <c r="L23" i="10"/>
  <c r="N23" i="10" s="1"/>
  <c r="G29" i="9"/>
  <c r="I26" i="9"/>
  <c r="K26" i="9" s="1"/>
  <c r="I25" i="9"/>
  <c r="K25" i="9" s="1"/>
  <c r="I24" i="9"/>
  <c r="K24" i="9" s="1"/>
  <c r="I23" i="9"/>
  <c r="K23" i="9" s="1"/>
  <c r="I22" i="9"/>
  <c r="K22" i="9" s="1"/>
  <c r="I21" i="9"/>
  <c r="K21" i="9" s="1"/>
  <c r="I20" i="9"/>
  <c r="K20" i="9" s="1"/>
  <c r="I19" i="9"/>
  <c r="I18" i="9"/>
  <c r="I16" i="9"/>
  <c r="K16" i="9" s="1"/>
  <c r="I15" i="9"/>
  <c r="K15" i="9" s="1"/>
  <c r="I14" i="9"/>
  <c r="K14" i="9" s="1"/>
  <c r="I13" i="9"/>
  <c r="K13" i="9" s="1"/>
  <c r="I12" i="9"/>
  <c r="I11" i="9"/>
  <c r="K11" i="9" s="1"/>
  <c r="I10" i="9"/>
  <c r="K10" i="9" s="1"/>
  <c r="I9" i="9"/>
  <c r="I8" i="9"/>
  <c r="L8" i="9" l="1"/>
  <c r="K19" i="9"/>
  <c r="L19" i="9" s="1"/>
  <c r="N19" i="9" s="1"/>
  <c r="N5" i="14"/>
  <c r="L29" i="13"/>
  <c r="N29" i="13"/>
  <c r="N29" i="12"/>
  <c r="L29" i="12"/>
  <c r="L29" i="11"/>
  <c r="N29" i="11"/>
  <c r="L29" i="10"/>
  <c r="N7" i="10"/>
  <c r="N29" i="10" s="1"/>
  <c r="N37" i="10" s="1"/>
  <c r="L9" i="9"/>
  <c r="N9" i="9" s="1"/>
  <c r="K18" i="9"/>
  <c r="L18" i="9" s="1"/>
  <c r="N18" i="9" s="1"/>
  <c r="L10" i="9"/>
  <c r="N10" i="9" s="1"/>
  <c r="K12" i="9"/>
  <c r="L12" i="9" s="1"/>
  <c r="N12" i="9" s="1"/>
  <c r="L11" i="9"/>
  <c r="N11" i="9" s="1"/>
  <c r="L13" i="9"/>
  <c r="N13" i="9" s="1"/>
  <c r="L14" i="9"/>
  <c r="N14" i="9" s="1"/>
  <c r="L15" i="9"/>
  <c r="N15" i="9" s="1"/>
  <c r="L16" i="9"/>
  <c r="N16" i="9" s="1"/>
  <c r="L20" i="9"/>
  <c r="N20" i="9" s="1"/>
  <c r="L21" i="9"/>
  <c r="N21" i="9" s="1"/>
  <c r="L22" i="9"/>
  <c r="N22" i="9" s="1"/>
  <c r="L23" i="9"/>
  <c r="N23" i="9" s="1"/>
  <c r="L24" i="9"/>
  <c r="N24" i="9" s="1"/>
  <c r="L25" i="9"/>
  <c r="N25" i="9" s="1"/>
  <c r="L26" i="9"/>
  <c r="N26" i="9" s="1"/>
  <c r="N8" i="9" l="1"/>
  <c r="N29" i="9" s="1"/>
  <c r="L29" i="9"/>
  <c r="N5" i="13"/>
  <c r="N5" i="12"/>
  <c r="N5" i="11"/>
  <c r="N5" i="10"/>
  <c r="N5" i="9" l="1"/>
</calcChain>
</file>

<file path=xl/sharedStrings.xml><?xml version="1.0" encoding="utf-8"?>
<sst xmlns="http://schemas.openxmlformats.org/spreadsheetml/2006/main" count="194" uniqueCount="39">
  <si>
    <t>Travel Reimbursement Request for Educable Child</t>
  </si>
  <si>
    <t>Bus/Route Number:</t>
  </si>
  <si>
    <t>Facility Name:</t>
  </si>
  <si>
    <t>Bus/Route From:</t>
  </si>
  <si>
    <t>To:</t>
  </si>
  <si>
    <t>Total Reimbursement Amount Requested</t>
  </si>
  <si>
    <t>Date</t>
  </si>
  <si>
    <t>Pick Up/ Drop Off</t>
  </si>
  <si>
    <t>Stop No./Child's Name</t>
  </si>
  <si>
    <t>Points of Travel</t>
  </si>
  <si>
    <t>Miles Driven</t>
  </si>
  <si>
    <t>Mileage Reimb. Rate</t>
  </si>
  <si>
    <t>Mileage Reimb. Per Stop</t>
  </si>
  <si>
    <t>Number of Travel Points</t>
  </si>
  <si>
    <t>Return Trip to  Service Provider Allocation Per Stop</t>
  </si>
  <si>
    <t>Daily Mileage Reimb. Per Stop</t>
  </si>
  <si>
    <t>Billable Days</t>
  </si>
  <si>
    <t>Total Mileage Reimb. Per Stop</t>
  </si>
  <si>
    <t>Pick Up Route</t>
  </si>
  <si>
    <t>Drop Off Route</t>
  </si>
  <si>
    <t>Last Pickup to Facility</t>
  </si>
  <si>
    <t xml:space="preserve">      FACILITY</t>
  </si>
  <si>
    <t>Last Drop off to Facility</t>
  </si>
  <si>
    <t xml:space="preserve"> </t>
  </si>
  <si>
    <t>Daily Mileage Reimbursement</t>
  </si>
  <si>
    <t>Authorized Signature:</t>
  </si>
  <si>
    <t>Title:</t>
  </si>
  <si>
    <t>Date:</t>
  </si>
  <si>
    <t>Note: In the event a route changes (i.e. child leaving) a new travel log must be used.</t>
  </si>
  <si>
    <t xml:space="preserve">Note: If this form is not completed correctly, it will be returned and payment will be delayed. </t>
  </si>
  <si>
    <t>Institution Name:</t>
  </si>
  <si>
    <t>Bus/Routh From:</t>
  </si>
  <si>
    <t>a</t>
  </si>
  <si>
    <t>b</t>
  </si>
  <si>
    <t>c</t>
  </si>
  <si>
    <t>Pickup &amp; return to:</t>
  </si>
  <si>
    <t>Drop Off &amp; return to:</t>
  </si>
  <si>
    <t>"=ROUND(G7*H7,2)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</si>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</sst>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164" formatCode="&quot;$&quot;#,##0.00"/>
    <numFmt numFmtId="165" formatCode="m/d/yy;@"/>
    <numFmt numFmtId="166" formatCode="#,##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1" xfId="0" applyFont="1" applyBorder="1"/>
    <xf numFmtId="164" fontId="2" fillId="0" borderId="1" xfId="0" applyNumberFormat="1" applyFont="1" applyBorder="1"/>
    <xf numFmtId="165" fontId="2" fillId="0" borderId="1" xfId="0" applyNumberFormat="1" applyFont="1" applyBorder="1"/>
    <xf numFmtId="0" fontId="2" fillId="2" borderId="1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/>
    <xf numFmtId="2" fontId="2" fillId="3" borderId="1" xfId="0" applyNumberFormat="1" applyFont="1" applyFill="1" applyBorder="1"/>
    <xf numFmtId="164" fontId="2" fillId="3" borderId="1" xfId="0" applyNumberFormat="1" applyFont="1" applyFill="1" applyBorder="1"/>
    <xf numFmtId="0" fontId="4" fillId="0" borderId="0" xfId="0" applyFont="1"/>
    <xf numFmtId="0" fontId="4" fillId="0" borderId="7" xfId="0" applyFont="1" applyBorder="1"/>
    <xf numFmtId="0" fontId="4" fillId="0" borderId="0" xfId="0" applyFont="1" applyAlignment="1">
      <alignment horizontal="right"/>
    </xf>
    <xf numFmtId="0" fontId="2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5" fontId="4" fillId="0" borderId="7" xfId="0" applyNumberFormat="1" applyFont="1" applyBorder="1"/>
    <xf numFmtId="0" fontId="1" fillId="0" borderId="0" xfId="0" applyFont="1"/>
    <xf numFmtId="164" fontId="4" fillId="0" borderId="1" xfId="0" applyNumberFormat="1" applyFont="1" applyBorder="1"/>
    <xf numFmtId="0" fontId="0" fillId="0" borderId="1" xfId="0" applyBorder="1"/>
    <xf numFmtId="164" fontId="1" fillId="4" borderId="1" xfId="0" applyNumberFormat="1" applyFont="1" applyFill="1" applyBorder="1"/>
    <xf numFmtId="0" fontId="2" fillId="3" borderId="3" xfId="0" applyFont="1" applyFill="1" applyBorder="1"/>
    <xf numFmtId="0" fontId="1" fillId="0" borderId="1" xfId="0" applyFont="1" applyBorder="1" applyAlignment="1">
      <alignment wrapText="1"/>
    </xf>
    <xf numFmtId="164" fontId="6" fillId="4" borderId="1" xfId="0" applyNumberFormat="1" applyFont="1" applyFill="1" applyBorder="1"/>
    <xf numFmtId="164" fontId="0" fillId="0" borderId="1" xfId="0" applyNumberFormat="1" applyBorder="1"/>
    <xf numFmtId="0" fontId="0" fillId="0" borderId="0" xfId="0" applyAlignment="1">
      <alignment horizontal="center"/>
    </xf>
    <xf numFmtId="0" fontId="2" fillId="0" borderId="1" xfId="0" applyFont="1" applyBorder="1" applyAlignment="1">
      <alignment wrapText="1"/>
    </xf>
    <xf numFmtId="49" fontId="2" fillId="5" borderId="1" xfId="0" applyNumberFormat="1" applyFont="1" applyFill="1" applyBorder="1"/>
    <xf numFmtId="0" fontId="2" fillId="5" borderId="1" xfId="0" applyFont="1" applyFill="1" applyBorder="1"/>
    <xf numFmtId="2" fontId="2" fillId="5" borderId="1" xfId="0" applyNumberFormat="1" applyFont="1" applyFill="1" applyBorder="1"/>
    <xf numFmtId="0" fontId="2" fillId="5" borderId="4" xfId="0" applyFont="1" applyFill="1" applyBorder="1"/>
    <xf numFmtId="0" fontId="0" fillId="5" borderId="1" xfId="0" applyFill="1" applyBorder="1" applyAlignment="1">
      <alignment horizontal="center"/>
    </xf>
    <xf numFmtId="165" fontId="0" fillId="5" borderId="6" xfId="0" applyNumberFormat="1" applyFill="1" applyBorder="1"/>
    <xf numFmtId="166" fontId="4" fillId="0" borderId="0" xfId="0" applyNumberFormat="1" applyFont="1" applyAlignment="1">
      <alignment horizontal="right"/>
    </xf>
    <xf numFmtId="166" fontId="0" fillId="0" borderId="0" xfId="0" applyNumberFormat="1"/>
    <xf numFmtId="166" fontId="3" fillId="0" borderId="1" xfId="0" applyNumberFormat="1" applyFont="1" applyBorder="1" applyAlignment="1">
      <alignment horizontal="center" wrapText="1"/>
    </xf>
    <xf numFmtId="166" fontId="2" fillId="3" borderId="3" xfId="0" applyNumberFormat="1" applyFont="1" applyFill="1" applyBorder="1"/>
    <xf numFmtId="166" fontId="2" fillId="0" borderId="0" xfId="0" applyNumberFormat="1" applyFont="1"/>
    <xf numFmtId="7" fontId="0" fillId="0" borderId="0" xfId="0" applyNumberFormat="1"/>
    <xf numFmtId="164" fontId="0" fillId="0" borderId="0" xfId="0" applyNumberFormat="1"/>
    <xf numFmtId="0" fontId="0" fillId="0" borderId="7" xfId="0" applyBorder="1"/>
    <xf numFmtId="164" fontId="2" fillId="6" borderId="1" xfId="0" applyNumberFormat="1" applyFont="1" applyFill="1" applyBorder="1"/>
    <xf numFmtId="0" fontId="6" fillId="5" borderId="1" xfId="0" applyFont="1" applyFill="1" applyBorder="1"/>
    <xf numFmtId="164" fontId="2" fillId="7" borderId="1" xfId="0" applyNumberFormat="1" applyFont="1" applyFill="1" applyBorder="1"/>
    <xf numFmtId="0" fontId="2" fillId="7" borderId="1" xfId="0" applyFont="1" applyFill="1" applyBorder="1"/>
    <xf numFmtId="0" fontId="3" fillId="5" borderId="1" xfId="0" applyFont="1" applyFill="1" applyBorder="1"/>
    <xf numFmtId="0" fontId="7" fillId="5" borderId="1" xfId="0" applyFont="1" applyFill="1" applyBorder="1"/>
    <xf numFmtId="0" fontId="2" fillId="6" borderId="1" xfId="0" applyFont="1" applyFill="1" applyBorder="1" applyAlignment="1">
      <alignment horizontal="center"/>
    </xf>
    <xf numFmtId="164" fontId="2" fillId="7" borderId="3" xfId="0" applyNumberFormat="1" applyFont="1" applyFill="1" applyBorder="1"/>
    <xf numFmtId="0" fontId="5" fillId="0" borderId="0" xfId="0" applyFont="1" applyAlignment="1">
      <alignment horizontal="center"/>
    </xf>
    <xf numFmtId="15" fontId="4" fillId="5" borderId="7" xfId="0" applyNumberFormat="1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5" borderId="2" xfId="0" applyFont="1" applyFill="1" applyBorder="1" applyAlignment="1">
      <alignment horizontal="left" wrapText="1"/>
    </xf>
    <xf numFmtId="0" fontId="2" fillId="5" borderId="3" xfId="0" applyFont="1" applyFill="1" applyBorder="1" applyAlignment="1">
      <alignment horizontal="left" wrapText="1"/>
    </xf>
    <xf numFmtId="0" fontId="2" fillId="5" borderId="2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5" borderId="5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164" fontId="2" fillId="0" borderId="2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4" fillId="0" borderId="7" xfId="0" applyFont="1" applyBorder="1" applyAlignment="1">
      <alignment horizontal="left"/>
    </xf>
  </cellXfs>
  <cellStyles count="1">
    <cellStyle name="Normal" xfId="0" builtinId="0"/>
  </cellStyles>
  <dxfs count="12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5"/>
  <sheetViews>
    <sheetView tabSelected="1" topLeftCell="I3" zoomScale="90" zoomScaleNormal="90" workbookViewId="0">
      <selection activeCell="R6" sqref="R6"/>
    </sheetView>
  </sheetViews>
  <sheetFormatPr defaultRowHeight="15" x14ac:dyDescent="0.25"/>
  <cols>
    <col min="1" max="1" width="14.85546875" customWidth="1"/>
    <col min="2" max="2" width="8.5703125" customWidth="1"/>
    <col min="3" max="3" width="5" customWidth="1"/>
    <col min="4" max="4" width="21" customWidth="1"/>
    <col min="5" max="5" width="7.42578125" customWidth="1"/>
    <col min="6" max="6" width="25.28515625" customWidth="1"/>
    <col min="7" max="7" width="6.28515625" bestFit="1" customWidth="1"/>
    <col min="8" max="8" width="8.140625" customWidth="1"/>
    <col min="9" max="9" width="9.7109375" style="35" bestFit="1" customWidth="1"/>
    <col min="10" max="10" width="9.5703125" bestFit="1" customWidth="1"/>
    <col min="14" max="14" width="13.7109375" bestFit="1" customWidth="1"/>
    <col min="20" max="20" width="12.140625" customWidth="1"/>
    <col min="25" max="25" width="13.28515625" customWidth="1"/>
  </cols>
  <sheetData>
    <row r="1" spans="1:23" ht="18.75" x14ac:dyDescent="0.3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23" x14ac:dyDescent="0.25">
      <c r="H2" s="11"/>
      <c r="I2" s="34" t="s">
        <v>1</v>
      </c>
      <c r="J2" s="51"/>
      <c r="K2" s="52"/>
      <c r="L2" s="52"/>
    </row>
    <row r="3" spans="1:23" x14ac:dyDescent="0.25">
      <c r="A3" s="15" t="s">
        <v>2</v>
      </c>
      <c r="B3" s="16"/>
      <c r="C3" s="53"/>
      <c r="D3" s="53"/>
      <c r="E3" s="53"/>
      <c r="F3" s="53"/>
      <c r="G3" s="11"/>
      <c r="H3" t="s">
        <v>3</v>
      </c>
      <c r="J3" s="33"/>
      <c r="K3" s="26" t="s">
        <v>4</v>
      </c>
      <c r="L3" s="33"/>
    </row>
    <row r="5" spans="1:23" ht="15.75" x14ac:dyDescent="0.25">
      <c r="I5" s="54" t="s">
        <v>5</v>
      </c>
      <c r="J5" s="54"/>
      <c r="K5" s="54"/>
      <c r="L5" s="54"/>
      <c r="M5" s="54"/>
      <c r="N5" s="24">
        <f>N29</f>
        <v>0</v>
      </c>
    </row>
    <row r="6" spans="1:23" ht="77.25" x14ac:dyDescent="0.25">
      <c r="A6" s="23" t="s">
        <v>6</v>
      </c>
      <c r="B6" s="5" t="s">
        <v>7</v>
      </c>
      <c r="C6" s="55" t="s">
        <v>8</v>
      </c>
      <c r="D6" s="56"/>
      <c r="E6" s="55" t="s">
        <v>9</v>
      </c>
      <c r="F6" s="56"/>
      <c r="G6" s="6" t="s">
        <v>10</v>
      </c>
      <c r="H6" s="6" t="s">
        <v>11</v>
      </c>
      <c r="I6" s="36" t="s">
        <v>12</v>
      </c>
      <c r="J6" s="6" t="s">
        <v>13</v>
      </c>
      <c r="K6" s="6" t="s">
        <v>14</v>
      </c>
      <c r="L6" s="6" t="s">
        <v>15</v>
      </c>
      <c r="M6" s="6" t="s">
        <v>16</v>
      </c>
      <c r="N6" s="6" t="s">
        <v>17</v>
      </c>
    </row>
    <row r="7" spans="1:23" ht="44.25" customHeight="1" x14ac:dyDescent="0.25">
      <c r="A7" s="28"/>
      <c r="B7" s="27" t="s">
        <v>18</v>
      </c>
      <c r="C7" s="1">
        <v>1</v>
      </c>
      <c r="D7" s="43"/>
      <c r="E7" s="57"/>
      <c r="F7" s="58"/>
      <c r="G7" s="30"/>
      <c r="H7" s="2"/>
      <c r="I7" s="2"/>
      <c r="J7" s="8"/>
      <c r="K7" s="19"/>
      <c r="L7" s="2"/>
      <c r="M7" s="32"/>
      <c r="N7" s="25"/>
    </row>
    <row r="8" spans="1:23" ht="15" customHeight="1" x14ac:dyDescent="0.25">
      <c r="A8" s="3"/>
      <c r="B8" s="1"/>
      <c r="C8" s="1">
        <v>2</v>
      </c>
      <c r="D8" s="29"/>
      <c r="E8" s="57"/>
      <c r="F8" s="58"/>
      <c r="G8" s="30"/>
      <c r="H8" s="2">
        <v>0.66</v>
      </c>
      <c r="I8" s="2">
        <f t="shared" ref="I8:I26" si="0">ROUND(G8*H8,2)</f>
        <v>0</v>
      </c>
      <c r="J8" s="8"/>
      <c r="K8" s="19">
        <v>0</v>
      </c>
      <c r="L8" s="2">
        <f t="shared" ref="L8:L27" si="1">I8+K8</f>
        <v>0</v>
      </c>
      <c r="M8" s="32"/>
      <c r="N8" s="25">
        <f t="shared" ref="N8:N27" si="2">L8*M8</f>
        <v>0</v>
      </c>
      <c r="T8" s="39"/>
      <c r="V8" s="39"/>
      <c r="W8" s="39"/>
    </row>
    <row r="9" spans="1:23" x14ac:dyDescent="0.25">
      <c r="A9" s="3"/>
      <c r="B9" s="1"/>
      <c r="C9" s="1">
        <v>3</v>
      </c>
      <c r="D9" s="29"/>
      <c r="E9" s="57"/>
      <c r="F9" s="58"/>
      <c r="G9" s="30"/>
      <c r="H9" s="2">
        <v>0.66</v>
      </c>
      <c r="I9" s="2">
        <f t="shared" si="0"/>
        <v>0</v>
      </c>
      <c r="J9" s="8"/>
      <c r="K9" s="19">
        <v>0</v>
      </c>
      <c r="L9" s="2">
        <f t="shared" si="1"/>
        <v>0</v>
      </c>
      <c r="M9" s="32"/>
      <c r="N9" s="25">
        <f t="shared" si="2"/>
        <v>0</v>
      </c>
    </row>
    <row r="10" spans="1:23" ht="15.75" x14ac:dyDescent="0.25">
      <c r="A10" s="3"/>
      <c r="B10" s="1"/>
      <c r="C10" s="1">
        <v>4</v>
      </c>
      <c r="D10" s="47"/>
      <c r="E10" s="57"/>
      <c r="F10" s="58"/>
      <c r="G10" s="30"/>
      <c r="H10" s="2">
        <v>0.66</v>
      </c>
      <c r="I10" s="2">
        <f t="shared" si="0"/>
        <v>0</v>
      </c>
      <c r="J10" s="8"/>
      <c r="K10" s="19">
        <f t="shared" ref="K10:K16" si="3">ROUND(IF(I10&gt;0,$I$27/$J$27,0),2)</f>
        <v>0</v>
      </c>
      <c r="L10" s="2">
        <f t="shared" si="1"/>
        <v>0</v>
      </c>
      <c r="M10" s="32"/>
      <c r="N10" s="25">
        <f t="shared" si="2"/>
        <v>0</v>
      </c>
    </row>
    <row r="11" spans="1:23" x14ac:dyDescent="0.25">
      <c r="A11" s="3"/>
      <c r="B11" s="1"/>
      <c r="C11" s="1">
        <v>5</v>
      </c>
      <c r="D11" s="29"/>
      <c r="E11" s="57"/>
      <c r="F11" s="58"/>
      <c r="G11" s="30"/>
      <c r="H11" s="2">
        <v>0.66</v>
      </c>
      <c r="I11" s="2">
        <f t="shared" si="0"/>
        <v>0</v>
      </c>
      <c r="J11" s="8"/>
      <c r="K11" s="19">
        <f t="shared" si="3"/>
        <v>0</v>
      </c>
      <c r="L11" s="2">
        <f t="shared" si="1"/>
        <v>0</v>
      </c>
      <c r="M11" s="32"/>
      <c r="N11" s="25">
        <f t="shared" si="2"/>
        <v>0</v>
      </c>
    </row>
    <row r="12" spans="1:23" x14ac:dyDescent="0.25">
      <c r="A12" s="3"/>
      <c r="B12" s="1"/>
      <c r="C12" s="1">
        <v>6</v>
      </c>
      <c r="D12" s="29"/>
      <c r="E12" s="57"/>
      <c r="F12" s="58"/>
      <c r="G12" s="30"/>
      <c r="H12" s="2">
        <v>0.66</v>
      </c>
      <c r="I12" s="2">
        <f t="shared" si="0"/>
        <v>0</v>
      </c>
      <c r="J12" s="8"/>
      <c r="K12" s="19">
        <f t="shared" si="3"/>
        <v>0</v>
      </c>
      <c r="L12" s="2">
        <f t="shared" si="1"/>
        <v>0</v>
      </c>
      <c r="M12" s="32"/>
      <c r="N12" s="25">
        <f t="shared" si="2"/>
        <v>0</v>
      </c>
      <c r="T12" s="39"/>
      <c r="V12" s="39"/>
      <c r="W12" s="39"/>
    </row>
    <row r="13" spans="1:23" x14ac:dyDescent="0.25">
      <c r="A13" s="3"/>
      <c r="B13" s="1"/>
      <c r="C13" s="1">
        <v>7</v>
      </c>
      <c r="D13" s="29"/>
      <c r="E13" s="57"/>
      <c r="F13" s="58"/>
      <c r="G13" s="30"/>
      <c r="H13" s="2">
        <v>0.66</v>
      </c>
      <c r="I13" s="2">
        <f t="shared" si="0"/>
        <v>0</v>
      </c>
      <c r="J13" s="8"/>
      <c r="K13" s="19">
        <f t="shared" si="3"/>
        <v>0</v>
      </c>
      <c r="L13" s="2">
        <f t="shared" si="1"/>
        <v>0</v>
      </c>
      <c r="M13" s="32"/>
      <c r="N13" s="25">
        <f t="shared" si="2"/>
        <v>0</v>
      </c>
      <c r="T13" s="39"/>
      <c r="V13" s="39"/>
      <c r="W13" s="39"/>
    </row>
    <row r="14" spans="1:23" x14ac:dyDescent="0.25">
      <c r="A14" s="3"/>
      <c r="B14" s="1"/>
      <c r="C14" s="1">
        <v>8</v>
      </c>
      <c r="D14" s="29"/>
      <c r="E14" s="59"/>
      <c r="F14" s="60"/>
      <c r="G14" s="30"/>
      <c r="H14" s="2">
        <v>0.66</v>
      </c>
      <c r="I14" s="2">
        <f t="shared" si="0"/>
        <v>0</v>
      </c>
      <c r="J14" s="8"/>
      <c r="K14" s="19">
        <f t="shared" si="3"/>
        <v>0</v>
      </c>
      <c r="L14" s="2">
        <f t="shared" si="1"/>
        <v>0</v>
      </c>
      <c r="M14" s="32"/>
      <c r="N14" s="25">
        <f t="shared" si="2"/>
        <v>0</v>
      </c>
      <c r="T14" s="39"/>
      <c r="V14" s="39"/>
      <c r="W14" s="39"/>
    </row>
    <row r="15" spans="1:23" x14ac:dyDescent="0.25">
      <c r="A15" s="3"/>
      <c r="B15" s="1"/>
      <c r="C15" s="1">
        <v>9</v>
      </c>
      <c r="D15" s="29"/>
      <c r="E15" s="59"/>
      <c r="F15" s="60"/>
      <c r="G15" s="30"/>
      <c r="H15" s="2">
        <v>0.66</v>
      </c>
      <c r="I15" s="2">
        <f t="shared" si="0"/>
        <v>0</v>
      </c>
      <c r="J15" s="8"/>
      <c r="K15" s="19">
        <f t="shared" si="3"/>
        <v>0</v>
      </c>
      <c r="L15" s="2">
        <f t="shared" si="1"/>
        <v>0</v>
      </c>
      <c r="M15" s="32"/>
      <c r="N15" s="25">
        <f t="shared" si="2"/>
        <v>0</v>
      </c>
      <c r="T15" s="39"/>
    </row>
    <row r="16" spans="1:23" x14ac:dyDescent="0.25">
      <c r="A16" s="3"/>
      <c r="B16" s="1"/>
      <c r="C16" s="1">
        <v>10</v>
      </c>
      <c r="D16" s="29"/>
      <c r="E16" s="59"/>
      <c r="F16" s="60"/>
      <c r="G16" s="30"/>
      <c r="H16" s="2">
        <v>0.66</v>
      </c>
      <c r="I16" s="2">
        <f t="shared" si="0"/>
        <v>0</v>
      </c>
      <c r="J16" s="8"/>
      <c r="K16" s="19">
        <f t="shared" si="3"/>
        <v>0</v>
      </c>
      <c r="L16" s="2">
        <f t="shared" si="1"/>
        <v>0</v>
      </c>
      <c r="M16" s="32"/>
      <c r="N16" s="25">
        <f t="shared" si="2"/>
        <v>0</v>
      </c>
      <c r="T16" s="39"/>
    </row>
    <row r="17" spans="1:23" ht="26.25" customHeight="1" x14ac:dyDescent="0.25">
      <c r="A17" s="3"/>
      <c r="B17" s="27" t="s">
        <v>19</v>
      </c>
      <c r="C17" s="1">
        <v>1</v>
      </c>
      <c r="D17" s="43"/>
      <c r="E17" s="57"/>
      <c r="F17" s="58"/>
      <c r="G17" s="30"/>
      <c r="H17" s="2"/>
      <c r="I17" s="2"/>
      <c r="J17" s="8"/>
      <c r="K17" s="19"/>
      <c r="L17" s="2"/>
      <c r="M17" s="32"/>
      <c r="N17" s="25"/>
      <c r="T17" s="39"/>
    </row>
    <row r="18" spans="1:23" x14ac:dyDescent="0.25">
      <c r="A18" s="3"/>
      <c r="B18" s="1"/>
      <c r="C18" s="1">
        <v>2</v>
      </c>
      <c r="D18" s="29"/>
      <c r="E18" s="57"/>
      <c r="F18" s="58"/>
      <c r="G18" s="30"/>
      <c r="H18" s="2">
        <v>0.66</v>
      </c>
      <c r="I18" s="2">
        <f t="shared" si="0"/>
        <v>0</v>
      </c>
      <c r="J18" s="8"/>
      <c r="K18" s="19">
        <f t="shared" ref="K18:K27" si="4">ROUND(IF(I18&gt;0,$I$27/$J$27,0),2)</f>
        <v>0</v>
      </c>
      <c r="L18" s="2">
        <f t="shared" si="1"/>
        <v>0</v>
      </c>
      <c r="M18" s="32"/>
      <c r="N18" s="25">
        <f t="shared" si="2"/>
        <v>0</v>
      </c>
      <c r="T18" s="39"/>
      <c r="V18" s="39"/>
      <c r="W18" s="39"/>
    </row>
    <row r="19" spans="1:23" x14ac:dyDescent="0.25">
      <c r="A19" s="3"/>
      <c r="B19" s="1"/>
      <c r="C19" s="1">
        <v>3</v>
      </c>
      <c r="D19" s="46"/>
      <c r="E19" s="57"/>
      <c r="F19" s="58"/>
      <c r="G19" s="30"/>
      <c r="H19" s="2">
        <v>0.66</v>
      </c>
      <c r="I19" s="2">
        <f t="shared" si="0"/>
        <v>0</v>
      </c>
      <c r="J19" s="8"/>
      <c r="K19" s="19">
        <f t="shared" si="4"/>
        <v>0</v>
      </c>
      <c r="L19" s="2">
        <f t="shared" si="1"/>
        <v>0</v>
      </c>
      <c r="M19" s="32"/>
      <c r="N19" s="25">
        <f t="shared" si="2"/>
        <v>0</v>
      </c>
      <c r="T19" s="39"/>
      <c r="V19" s="39"/>
      <c r="W19" s="39"/>
    </row>
    <row r="20" spans="1:23" x14ac:dyDescent="0.25">
      <c r="A20" s="3"/>
      <c r="B20" s="1"/>
      <c r="C20" s="1">
        <v>4</v>
      </c>
      <c r="D20" s="29"/>
      <c r="E20" s="59"/>
      <c r="F20" s="60"/>
      <c r="G20" s="30"/>
      <c r="H20" s="2">
        <v>0.66</v>
      </c>
      <c r="I20" s="2">
        <f t="shared" si="0"/>
        <v>0</v>
      </c>
      <c r="J20" s="8"/>
      <c r="K20" s="19">
        <f t="shared" si="4"/>
        <v>0</v>
      </c>
      <c r="L20" s="2">
        <f t="shared" si="1"/>
        <v>0</v>
      </c>
      <c r="M20" s="32"/>
      <c r="N20" s="25">
        <f t="shared" si="2"/>
        <v>0</v>
      </c>
      <c r="T20" s="39"/>
    </row>
    <row r="21" spans="1:23" x14ac:dyDescent="0.25">
      <c r="A21" s="3"/>
      <c r="B21" s="1"/>
      <c r="C21" s="1">
        <v>5</v>
      </c>
      <c r="D21" s="29"/>
      <c r="E21" s="59"/>
      <c r="F21" s="60"/>
      <c r="G21" s="30"/>
      <c r="H21" s="2">
        <v>0.66</v>
      </c>
      <c r="I21" s="2">
        <f t="shared" si="0"/>
        <v>0</v>
      </c>
      <c r="J21" s="8"/>
      <c r="K21" s="19">
        <f t="shared" si="4"/>
        <v>0</v>
      </c>
      <c r="L21" s="2">
        <f t="shared" si="1"/>
        <v>0</v>
      </c>
      <c r="M21" s="32"/>
      <c r="N21" s="25">
        <f t="shared" si="2"/>
        <v>0</v>
      </c>
      <c r="T21" s="39"/>
    </row>
    <row r="22" spans="1:23" x14ac:dyDescent="0.25">
      <c r="A22" s="3"/>
      <c r="B22" s="1"/>
      <c r="C22" s="1">
        <v>6</v>
      </c>
      <c r="D22" s="29"/>
      <c r="E22" s="59"/>
      <c r="F22" s="60"/>
      <c r="G22" s="30"/>
      <c r="H22" s="2">
        <v>0.66</v>
      </c>
      <c r="I22" s="2">
        <f t="shared" si="0"/>
        <v>0</v>
      </c>
      <c r="J22" s="8"/>
      <c r="K22" s="19">
        <f t="shared" si="4"/>
        <v>0</v>
      </c>
      <c r="L22" s="2">
        <f t="shared" si="1"/>
        <v>0</v>
      </c>
      <c r="M22" s="32"/>
      <c r="N22" s="25">
        <f t="shared" si="2"/>
        <v>0</v>
      </c>
      <c r="T22" s="39"/>
    </row>
    <row r="23" spans="1:23" x14ac:dyDescent="0.25">
      <c r="A23" s="3"/>
      <c r="B23" s="1"/>
      <c r="C23" s="1">
        <v>7</v>
      </c>
      <c r="D23" s="29"/>
      <c r="E23" s="59"/>
      <c r="F23" s="60"/>
      <c r="G23" s="30"/>
      <c r="H23" s="2">
        <v>0.66</v>
      </c>
      <c r="I23" s="2">
        <f t="shared" si="0"/>
        <v>0</v>
      </c>
      <c r="J23" s="8"/>
      <c r="K23" s="19">
        <f t="shared" si="4"/>
        <v>0</v>
      </c>
      <c r="L23" s="2">
        <f t="shared" si="1"/>
        <v>0</v>
      </c>
      <c r="M23" s="32"/>
      <c r="N23" s="25">
        <f t="shared" si="2"/>
        <v>0</v>
      </c>
      <c r="T23" s="39"/>
    </row>
    <row r="24" spans="1:23" x14ac:dyDescent="0.25">
      <c r="A24" s="3"/>
      <c r="B24" s="1"/>
      <c r="C24" s="1">
        <v>8</v>
      </c>
      <c r="D24" s="29"/>
      <c r="E24" s="59"/>
      <c r="F24" s="60"/>
      <c r="G24" s="30"/>
      <c r="H24" s="2">
        <v>0.66</v>
      </c>
      <c r="I24" s="2">
        <f t="shared" si="0"/>
        <v>0</v>
      </c>
      <c r="J24" s="8"/>
      <c r="K24" s="19">
        <f t="shared" si="4"/>
        <v>0</v>
      </c>
      <c r="L24" s="2">
        <f t="shared" si="1"/>
        <v>0</v>
      </c>
      <c r="M24" s="32"/>
      <c r="N24" s="25">
        <f t="shared" si="2"/>
        <v>0</v>
      </c>
      <c r="T24" s="39"/>
    </row>
    <row r="25" spans="1:23" x14ac:dyDescent="0.25">
      <c r="A25" s="3"/>
      <c r="B25" s="1"/>
      <c r="C25" s="1">
        <v>9</v>
      </c>
      <c r="D25" s="29"/>
      <c r="E25" s="59"/>
      <c r="F25" s="60"/>
      <c r="G25" s="30"/>
      <c r="H25" s="2">
        <v>0.66</v>
      </c>
      <c r="I25" s="2">
        <f t="shared" si="0"/>
        <v>0</v>
      </c>
      <c r="J25" s="8"/>
      <c r="K25" s="19">
        <f t="shared" si="4"/>
        <v>0</v>
      </c>
      <c r="L25" s="2">
        <f t="shared" si="1"/>
        <v>0</v>
      </c>
      <c r="M25" s="32"/>
      <c r="N25" s="25">
        <f t="shared" si="2"/>
        <v>0</v>
      </c>
      <c r="T25" s="39"/>
    </row>
    <row r="26" spans="1:23" x14ac:dyDescent="0.25">
      <c r="A26" s="3"/>
      <c r="B26" s="1"/>
      <c r="C26" s="1">
        <v>10</v>
      </c>
      <c r="D26" s="31"/>
      <c r="E26" s="63"/>
      <c r="F26" s="60"/>
      <c r="G26" s="30"/>
      <c r="H26" s="2">
        <v>0.66</v>
      </c>
      <c r="I26" s="2">
        <f t="shared" si="0"/>
        <v>0</v>
      </c>
      <c r="J26" s="8"/>
      <c r="K26" s="19">
        <f t="shared" si="4"/>
        <v>0</v>
      </c>
      <c r="L26" s="2">
        <f t="shared" si="1"/>
        <v>0</v>
      </c>
      <c r="M26" s="32"/>
      <c r="N26" s="25">
        <f t="shared" si="2"/>
        <v>0</v>
      </c>
      <c r="T26" s="39"/>
    </row>
    <row r="27" spans="1:23" x14ac:dyDescent="0.25">
      <c r="A27" s="61" t="s">
        <v>20</v>
      </c>
      <c r="B27" s="62"/>
      <c r="C27" s="59" t="s">
        <v>21</v>
      </c>
      <c r="D27" s="60"/>
      <c r="E27" s="59"/>
      <c r="F27" s="60"/>
      <c r="G27" s="30"/>
      <c r="H27" s="2">
        <v>0.66</v>
      </c>
      <c r="I27" s="44">
        <f>I28</f>
        <v>0</v>
      </c>
      <c r="J27" s="48"/>
      <c r="K27" s="45">
        <f t="shared" si="4"/>
        <v>0</v>
      </c>
      <c r="L27" s="44">
        <f t="shared" si="1"/>
        <v>0</v>
      </c>
      <c r="M27" s="20"/>
      <c r="N27" s="20">
        <f t="shared" si="2"/>
        <v>0</v>
      </c>
      <c r="T27" s="39"/>
    </row>
    <row r="28" spans="1:23" x14ac:dyDescent="0.25">
      <c r="A28" s="61" t="s">
        <v>22</v>
      </c>
      <c r="B28" s="62"/>
      <c r="C28" s="59" t="s">
        <v>21</v>
      </c>
      <c r="D28" s="60"/>
      <c r="E28" s="59"/>
      <c r="F28" s="60"/>
      <c r="G28" s="30"/>
      <c r="H28" s="2">
        <v>0.66</v>
      </c>
      <c r="I28" s="49">
        <f>ROUND(G27*H27,2)</f>
        <v>0</v>
      </c>
      <c r="J28" s="22"/>
      <c r="K28" s="22"/>
      <c r="L28" s="10"/>
      <c r="M28" s="20"/>
      <c r="N28" s="20"/>
      <c r="T28" s="39"/>
    </row>
    <row r="29" spans="1:23" x14ac:dyDescent="0.25">
      <c r="A29" s="4"/>
      <c r="B29" s="8"/>
      <c r="C29" s="64"/>
      <c r="D29" s="65"/>
      <c r="E29" s="66" t="s">
        <v>23</v>
      </c>
      <c r="F29" s="67"/>
      <c r="G29" s="9">
        <f>SUM(G7:G28)</f>
        <v>0</v>
      </c>
      <c r="H29" s="2">
        <v>0.66</v>
      </c>
      <c r="I29" s="68" t="s">
        <v>24</v>
      </c>
      <c r="J29" s="69"/>
      <c r="K29" s="70"/>
      <c r="L29" s="2">
        <f>SUM(L7:L27)</f>
        <v>0</v>
      </c>
      <c r="M29" s="20"/>
      <c r="N29" s="21">
        <f>SUM(N7:N27)</f>
        <v>0</v>
      </c>
      <c r="T29" s="39"/>
    </row>
    <row r="31" spans="1:23" s="14" customFormat="1" x14ac:dyDescent="0.25">
      <c r="I31" s="38"/>
      <c r="R31"/>
    </row>
    <row r="32" spans="1:23" x14ac:dyDescent="0.25">
      <c r="A32" s="11" t="s">
        <v>25</v>
      </c>
      <c r="B32" s="14"/>
      <c r="C32" s="12"/>
      <c r="D32" s="71"/>
      <c r="E32" s="71"/>
      <c r="F32" s="71"/>
      <c r="G32" s="13" t="s">
        <v>26</v>
      </c>
      <c r="H32" s="71"/>
      <c r="I32" s="71"/>
      <c r="J32" s="71"/>
      <c r="K32" s="13" t="s">
        <v>27</v>
      </c>
      <c r="L32" s="17"/>
    </row>
    <row r="34" spans="1:6" x14ac:dyDescent="0.25">
      <c r="A34" s="18" t="s">
        <v>28</v>
      </c>
    </row>
    <row r="35" spans="1:6" x14ac:dyDescent="0.25">
      <c r="A35" s="18" t="s">
        <v>29</v>
      </c>
      <c r="B35" s="18"/>
      <c r="C35" s="18"/>
      <c r="D35" s="18"/>
      <c r="E35" s="18"/>
      <c r="F35" s="18"/>
    </row>
  </sheetData>
  <protectedRanges>
    <protectedRange sqref="M7:M26" name="Range2"/>
    <protectedRange sqref="C3:F3 J2:L2 A7 D32:F32 H32:J32 L32 D7:G26 C27:G28" name="Range1"/>
    <protectedRange sqref="J3 L3" name="Range3"/>
  </protectedRanges>
  <mergeCells count="37">
    <mergeCell ref="C29:D29"/>
    <mergeCell ref="E29:F29"/>
    <mergeCell ref="I29:K29"/>
    <mergeCell ref="D32:F32"/>
    <mergeCell ref="H32:J32"/>
    <mergeCell ref="A28:B28"/>
    <mergeCell ref="C28:D28"/>
    <mergeCell ref="E28:F28"/>
    <mergeCell ref="E19:F19"/>
    <mergeCell ref="E20:F20"/>
    <mergeCell ref="E21:F21"/>
    <mergeCell ref="E22:F22"/>
    <mergeCell ref="E23:F23"/>
    <mergeCell ref="E24:F24"/>
    <mergeCell ref="E25:F25"/>
    <mergeCell ref="E26:F26"/>
    <mergeCell ref="A27:B27"/>
    <mergeCell ref="C27:D27"/>
    <mergeCell ref="E27:F27"/>
    <mergeCell ref="E18:F18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A1:L1"/>
    <mergeCell ref="J2:L2"/>
    <mergeCell ref="C3:F3"/>
    <mergeCell ref="I5:M5"/>
    <mergeCell ref="C6:D6"/>
    <mergeCell ref="E6:F6"/>
  </mergeCells>
  <conditionalFormatting sqref="L29">
    <cfRule type="cellIs" dxfId="11" priority="1" operator="equal">
      <formula>$G$29*$H$29</formula>
    </cfRule>
    <cfRule type="cellIs" dxfId="10" priority="2" operator="notEqual">
      <formula>$G$29*$H$29</formula>
    </cfRule>
  </conditionalFormatting>
  <pageMargins left="0" right="0" top="0.25" bottom="0" header="0" footer="0"/>
  <pageSetup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40"/>
  <sheetViews>
    <sheetView topLeftCell="C2" zoomScale="90" zoomScaleNormal="90" workbookViewId="0">
      <selection activeCell="N7" sqref="N7"/>
    </sheetView>
  </sheetViews>
  <sheetFormatPr defaultRowHeight="15" x14ac:dyDescent="0.25"/>
  <cols>
    <col min="1" max="1" width="14.85546875" customWidth="1"/>
    <col min="2" max="2" width="8.5703125" customWidth="1"/>
    <col min="3" max="3" width="5" customWidth="1"/>
    <col min="4" max="4" width="21" customWidth="1"/>
    <col min="5" max="5" width="7.42578125" customWidth="1"/>
    <col min="6" max="6" width="25.28515625" customWidth="1"/>
    <col min="7" max="7" width="6.28515625" bestFit="1" customWidth="1"/>
    <col min="8" max="8" width="8.140625" customWidth="1"/>
    <col min="9" max="9" width="9.7109375" style="35" bestFit="1" customWidth="1"/>
    <col min="10" max="10" width="9.5703125" bestFit="1" customWidth="1"/>
    <col min="14" max="14" width="13.7109375" bestFit="1" customWidth="1"/>
    <col min="20" max="20" width="12.140625" customWidth="1"/>
    <col min="25" max="25" width="13.28515625" customWidth="1"/>
  </cols>
  <sheetData>
    <row r="1" spans="1:23" ht="18.75" x14ac:dyDescent="0.3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23" x14ac:dyDescent="0.25">
      <c r="H2" s="11"/>
      <c r="I2" s="34" t="s">
        <v>1</v>
      </c>
      <c r="J2" s="51"/>
      <c r="K2" s="52"/>
      <c r="L2" s="52"/>
    </row>
    <row r="3" spans="1:23" x14ac:dyDescent="0.25">
      <c r="A3" s="15" t="s">
        <v>30</v>
      </c>
      <c r="B3" s="16"/>
      <c r="C3" s="53"/>
      <c r="D3" s="53"/>
      <c r="E3" s="53"/>
      <c r="F3" s="53"/>
      <c r="G3" s="11"/>
      <c r="H3" t="s">
        <v>31</v>
      </c>
      <c r="J3" s="33"/>
      <c r="K3" s="26" t="s">
        <v>4</v>
      </c>
      <c r="L3" s="33"/>
    </row>
    <row r="5" spans="1:23" ht="15.75" x14ac:dyDescent="0.25">
      <c r="I5" s="54" t="s">
        <v>5</v>
      </c>
      <c r="J5" s="54"/>
      <c r="K5" s="54"/>
      <c r="L5" s="54"/>
      <c r="M5" s="54"/>
      <c r="N5" s="24">
        <f>N29</f>
        <v>757.54</v>
      </c>
    </row>
    <row r="6" spans="1:23" ht="77.25" x14ac:dyDescent="0.25">
      <c r="A6" s="23" t="s">
        <v>6</v>
      </c>
      <c r="B6" s="5" t="s">
        <v>7</v>
      </c>
      <c r="C6" s="55" t="s">
        <v>8</v>
      </c>
      <c r="D6" s="56"/>
      <c r="E6" s="55" t="s">
        <v>9</v>
      </c>
      <c r="F6" s="56"/>
      <c r="G6" s="6" t="s">
        <v>10</v>
      </c>
      <c r="H6" s="6" t="s">
        <v>11</v>
      </c>
      <c r="I6" s="36" t="s">
        <v>12</v>
      </c>
      <c r="J6" s="6" t="s">
        <v>13</v>
      </c>
      <c r="K6" s="6" t="s">
        <v>14</v>
      </c>
      <c r="L6" s="6" t="s">
        <v>15</v>
      </c>
      <c r="M6" s="6" t="s">
        <v>16</v>
      </c>
      <c r="N6" s="6" t="s">
        <v>17</v>
      </c>
    </row>
    <row r="7" spans="1:23" ht="44.25" customHeight="1" x14ac:dyDescent="0.25">
      <c r="A7" s="28"/>
      <c r="B7" s="27" t="s">
        <v>18</v>
      </c>
      <c r="C7" s="1">
        <v>1</v>
      </c>
      <c r="D7" s="29" t="s">
        <v>32</v>
      </c>
      <c r="E7" s="57"/>
      <c r="F7" s="58"/>
      <c r="G7" s="30">
        <v>44.3</v>
      </c>
      <c r="H7" s="2">
        <v>0.54</v>
      </c>
      <c r="I7" s="2">
        <f t="shared" ref="I7:I26" si="0">ROUND(G7*H7,2)</f>
        <v>23.92</v>
      </c>
      <c r="J7" s="8"/>
      <c r="K7" s="19">
        <f>ROUND(IF(I7&gt;0,$I$27/$J$27,0),2)</f>
        <v>3.33</v>
      </c>
      <c r="L7" s="2">
        <f>I7+K7</f>
        <v>27.25</v>
      </c>
      <c r="M7" s="32">
        <v>7</v>
      </c>
      <c r="N7" s="25">
        <f t="shared" ref="N7:N26" si="1">L7*M7</f>
        <v>190.75</v>
      </c>
    </row>
    <row r="8" spans="1:23" ht="15" customHeight="1" x14ac:dyDescent="0.25">
      <c r="A8" s="3"/>
      <c r="B8" s="1"/>
      <c r="C8" s="1">
        <v>2</v>
      </c>
      <c r="D8" s="29" t="s">
        <v>33</v>
      </c>
      <c r="E8" s="57"/>
      <c r="F8" s="58"/>
      <c r="G8" s="30">
        <v>30</v>
      </c>
      <c r="H8" s="2">
        <v>0.54</v>
      </c>
      <c r="I8" s="2">
        <f t="shared" si="0"/>
        <v>16.2</v>
      </c>
      <c r="J8" s="8"/>
      <c r="K8" s="19">
        <f t="shared" ref="K8:K16" si="2">ROUND(IF(I8&gt;0,$I$27/$J$27,0),2)</f>
        <v>3.33</v>
      </c>
      <c r="L8" s="2">
        <f t="shared" ref="L8:L26" si="3">I8+K8</f>
        <v>19.53</v>
      </c>
      <c r="M8" s="32">
        <v>7</v>
      </c>
      <c r="N8" s="25">
        <f t="shared" si="1"/>
        <v>136.71</v>
      </c>
      <c r="T8" s="39"/>
      <c r="V8" s="39"/>
      <c r="W8" s="39"/>
    </row>
    <row r="9" spans="1:23" x14ac:dyDescent="0.25">
      <c r="A9" s="3"/>
      <c r="B9" s="1"/>
      <c r="C9" s="1">
        <v>3</v>
      </c>
      <c r="D9" s="29" t="s">
        <v>34</v>
      </c>
      <c r="E9" s="57"/>
      <c r="F9" s="58"/>
      <c r="G9" s="30">
        <v>7.4</v>
      </c>
      <c r="H9" s="2">
        <v>0.54</v>
      </c>
      <c r="I9" s="2">
        <f t="shared" si="0"/>
        <v>4</v>
      </c>
      <c r="J9" s="8"/>
      <c r="K9" s="19">
        <f t="shared" si="2"/>
        <v>3.33</v>
      </c>
      <c r="L9" s="2">
        <f t="shared" si="3"/>
        <v>7.33</v>
      </c>
      <c r="M9" s="32">
        <v>7</v>
      </c>
      <c r="N9" s="25">
        <f t="shared" si="1"/>
        <v>51.31</v>
      </c>
    </row>
    <row r="10" spans="1:23" x14ac:dyDescent="0.25">
      <c r="A10" s="3"/>
      <c r="B10" s="1"/>
      <c r="C10" s="1">
        <v>4</v>
      </c>
      <c r="D10" s="29"/>
      <c r="E10" s="57"/>
      <c r="F10" s="58"/>
      <c r="G10" s="30"/>
      <c r="H10" s="2">
        <v>0.54</v>
      </c>
      <c r="I10" s="2">
        <f t="shared" si="0"/>
        <v>0</v>
      </c>
      <c r="J10" s="8"/>
      <c r="K10" s="19">
        <f t="shared" si="2"/>
        <v>0</v>
      </c>
      <c r="L10" s="2">
        <f t="shared" si="3"/>
        <v>0</v>
      </c>
      <c r="M10" s="32"/>
      <c r="N10" s="25">
        <f t="shared" si="1"/>
        <v>0</v>
      </c>
    </row>
    <row r="11" spans="1:23" x14ac:dyDescent="0.25">
      <c r="A11" s="3"/>
      <c r="B11" s="1"/>
      <c r="C11" s="1">
        <v>5</v>
      </c>
      <c r="D11" s="29"/>
      <c r="E11" s="57"/>
      <c r="F11" s="58"/>
      <c r="G11" s="30"/>
      <c r="H11" s="2">
        <v>0.54</v>
      </c>
      <c r="I11" s="2">
        <f t="shared" si="0"/>
        <v>0</v>
      </c>
      <c r="J11" s="8"/>
      <c r="K11" s="19">
        <f t="shared" si="2"/>
        <v>0</v>
      </c>
      <c r="L11" s="2">
        <f t="shared" si="3"/>
        <v>0</v>
      </c>
      <c r="M11" s="32"/>
      <c r="N11" s="25">
        <f t="shared" si="1"/>
        <v>0</v>
      </c>
    </row>
    <row r="12" spans="1:23" x14ac:dyDescent="0.25">
      <c r="A12" s="3"/>
      <c r="B12" s="1"/>
      <c r="C12" s="1">
        <v>6</v>
      </c>
      <c r="D12" s="29"/>
      <c r="E12" s="57"/>
      <c r="F12" s="58"/>
      <c r="G12" s="30"/>
      <c r="H12" s="2">
        <v>0.54</v>
      </c>
      <c r="I12" s="2">
        <f t="shared" si="0"/>
        <v>0</v>
      </c>
      <c r="J12" s="8"/>
      <c r="K12" s="19">
        <f t="shared" si="2"/>
        <v>0</v>
      </c>
      <c r="L12" s="2">
        <f t="shared" si="3"/>
        <v>0</v>
      </c>
      <c r="M12" s="32"/>
      <c r="N12" s="25">
        <f t="shared" si="1"/>
        <v>0</v>
      </c>
      <c r="T12" s="39"/>
      <c r="V12" s="39"/>
      <c r="W12" s="39"/>
    </row>
    <row r="13" spans="1:23" x14ac:dyDescent="0.25">
      <c r="A13" s="3"/>
      <c r="B13" s="1"/>
      <c r="C13" s="1">
        <v>7</v>
      </c>
      <c r="D13" s="29"/>
      <c r="E13" s="57"/>
      <c r="F13" s="58"/>
      <c r="G13" s="30"/>
      <c r="H13" s="2">
        <v>0.54</v>
      </c>
      <c r="I13" s="2">
        <f t="shared" si="0"/>
        <v>0</v>
      </c>
      <c r="J13" s="8"/>
      <c r="K13" s="19">
        <f t="shared" si="2"/>
        <v>0</v>
      </c>
      <c r="L13" s="2">
        <f t="shared" si="3"/>
        <v>0</v>
      </c>
      <c r="M13" s="32"/>
      <c r="N13" s="25">
        <f t="shared" si="1"/>
        <v>0</v>
      </c>
      <c r="T13" s="39"/>
      <c r="V13" s="39"/>
      <c r="W13" s="39"/>
    </row>
    <row r="14" spans="1:23" x14ac:dyDescent="0.25">
      <c r="A14" s="3"/>
      <c r="B14" s="1"/>
      <c r="C14" s="1">
        <v>8</v>
      </c>
      <c r="D14" s="29"/>
      <c r="E14" s="59"/>
      <c r="F14" s="60"/>
      <c r="G14" s="30"/>
      <c r="H14" s="2">
        <v>0.54</v>
      </c>
      <c r="I14" s="2">
        <f t="shared" si="0"/>
        <v>0</v>
      </c>
      <c r="J14" s="8"/>
      <c r="K14" s="19">
        <f t="shared" si="2"/>
        <v>0</v>
      </c>
      <c r="L14" s="2">
        <f t="shared" si="3"/>
        <v>0</v>
      </c>
      <c r="M14" s="32"/>
      <c r="N14" s="25">
        <f t="shared" si="1"/>
        <v>0</v>
      </c>
      <c r="T14" s="39"/>
      <c r="V14" s="39"/>
      <c r="W14" s="39"/>
    </row>
    <row r="15" spans="1:23" x14ac:dyDescent="0.25">
      <c r="A15" s="3"/>
      <c r="B15" s="1"/>
      <c r="C15" s="1">
        <v>9</v>
      </c>
      <c r="D15" s="29"/>
      <c r="E15" s="59"/>
      <c r="F15" s="60"/>
      <c r="G15" s="30"/>
      <c r="H15" s="2">
        <v>0.54</v>
      </c>
      <c r="I15" s="2">
        <f t="shared" si="0"/>
        <v>0</v>
      </c>
      <c r="J15" s="8"/>
      <c r="K15" s="19">
        <f t="shared" si="2"/>
        <v>0</v>
      </c>
      <c r="L15" s="2">
        <f t="shared" si="3"/>
        <v>0</v>
      </c>
      <c r="M15" s="32"/>
      <c r="N15" s="25">
        <f t="shared" si="1"/>
        <v>0</v>
      </c>
      <c r="T15" s="39"/>
    </row>
    <row r="16" spans="1:23" x14ac:dyDescent="0.25">
      <c r="A16" s="3"/>
      <c r="B16" s="1"/>
      <c r="C16" s="1">
        <v>10</v>
      </c>
      <c r="D16" s="29"/>
      <c r="E16" s="59"/>
      <c r="F16" s="60"/>
      <c r="G16" s="30"/>
      <c r="H16" s="2">
        <v>0.54</v>
      </c>
      <c r="I16" s="2">
        <f t="shared" si="0"/>
        <v>0</v>
      </c>
      <c r="J16" s="8"/>
      <c r="K16" s="19">
        <f t="shared" si="2"/>
        <v>0</v>
      </c>
      <c r="L16" s="2">
        <f t="shared" si="3"/>
        <v>0</v>
      </c>
      <c r="M16" s="32"/>
      <c r="N16" s="25">
        <f t="shared" si="1"/>
        <v>0</v>
      </c>
      <c r="T16" s="39"/>
    </row>
    <row r="17" spans="1:23" ht="26.25" customHeight="1" x14ac:dyDescent="0.25">
      <c r="A17" s="3"/>
      <c r="B17" s="27" t="s">
        <v>19</v>
      </c>
      <c r="C17" s="1">
        <v>1</v>
      </c>
      <c r="D17" s="29" t="s">
        <v>32</v>
      </c>
      <c r="E17" s="57"/>
      <c r="F17" s="58"/>
      <c r="G17" s="30">
        <v>44.3</v>
      </c>
      <c r="H17" s="2">
        <v>0.54</v>
      </c>
      <c r="I17" s="2">
        <f t="shared" si="0"/>
        <v>23.92</v>
      </c>
      <c r="J17" s="8"/>
      <c r="K17" s="19">
        <f>ROUND(IF(I17&gt;0,$I$27/$J$27,0),2)</f>
        <v>3.33</v>
      </c>
      <c r="L17" s="2">
        <f t="shared" si="3"/>
        <v>27.25</v>
      </c>
      <c r="M17" s="32">
        <v>7</v>
      </c>
      <c r="N17" s="25">
        <f t="shared" si="1"/>
        <v>190.75</v>
      </c>
      <c r="T17" s="39"/>
    </row>
    <row r="18" spans="1:23" x14ac:dyDescent="0.25">
      <c r="A18" s="3"/>
      <c r="B18" s="1"/>
      <c r="C18" s="1">
        <v>2</v>
      </c>
      <c r="D18" s="29" t="s">
        <v>33</v>
      </c>
      <c r="E18" s="57"/>
      <c r="F18" s="58"/>
      <c r="G18" s="30">
        <v>30</v>
      </c>
      <c r="H18" s="2">
        <v>0.54</v>
      </c>
      <c r="I18" s="2">
        <f t="shared" si="0"/>
        <v>16.2</v>
      </c>
      <c r="J18" s="8"/>
      <c r="K18" s="19">
        <f t="shared" ref="K18:K26" si="4">ROUND(IF(I18&gt;0,$I$27/$J$27,0),2)</f>
        <v>3.33</v>
      </c>
      <c r="L18" s="2">
        <f t="shared" si="3"/>
        <v>19.53</v>
      </c>
      <c r="M18" s="32">
        <v>7</v>
      </c>
      <c r="N18" s="25">
        <f t="shared" si="1"/>
        <v>136.71</v>
      </c>
      <c r="T18" s="39"/>
      <c r="V18" s="39"/>
      <c r="W18" s="39"/>
    </row>
    <row r="19" spans="1:23" x14ac:dyDescent="0.25">
      <c r="A19" s="3"/>
      <c r="B19" s="1"/>
      <c r="C19" s="1">
        <v>3</v>
      </c>
      <c r="D19" s="29" t="s">
        <v>34</v>
      </c>
      <c r="E19" s="59"/>
      <c r="F19" s="60"/>
      <c r="G19" s="30">
        <v>7.4</v>
      </c>
      <c r="H19" s="2">
        <v>0.54</v>
      </c>
      <c r="I19" s="2">
        <f t="shared" si="0"/>
        <v>4</v>
      </c>
      <c r="J19" s="8"/>
      <c r="K19" s="19">
        <f t="shared" si="4"/>
        <v>3.33</v>
      </c>
      <c r="L19" s="2">
        <f t="shared" si="3"/>
        <v>7.33</v>
      </c>
      <c r="M19" s="32">
        <v>7</v>
      </c>
      <c r="N19" s="25">
        <f t="shared" si="1"/>
        <v>51.31</v>
      </c>
      <c r="T19" s="39"/>
      <c r="V19" s="39"/>
      <c r="W19" s="39"/>
    </row>
    <row r="20" spans="1:23" x14ac:dyDescent="0.25">
      <c r="A20" s="3"/>
      <c r="B20" s="1"/>
      <c r="C20" s="1">
        <v>4</v>
      </c>
      <c r="D20" s="29"/>
      <c r="E20" s="59"/>
      <c r="F20" s="60"/>
      <c r="G20" s="30"/>
      <c r="H20" s="2">
        <v>0.54</v>
      </c>
      <c r="I20" s="2">
        <f t="shared" si="0"/>
        <v>0</v>
      </c>
      <c r="J20" s="8"/>
      <c r="K20" s="19">
        <f t="shared" si="4"/>
        <v>0</v>
      </c>
      <c r="L20" s="2">
        <f t="shared" si="3"/>
        <v>0</v>
      </c>
      <c r="M20" s="32"/>
      <c r="N20" s="25">
        <f t="shared" si="1"/>
        <v>0</v>
      </c>
      <c r="T20" s="39"/>
    </row>
    <row r="21" spans="1:23" x14ac:dyDescent="0.25">
      <c r="A21" s="3"/>
      <c r="B21" s="1"/>
      <c r="C21" s="1">
        <v>5</v>
      </c>
      <c r="D21" s="29"/>
      <c r="E21" s="59"/>
      <c r="F21" s="60"/>
      <c r="G21" s="30"/>
      <c r="H21" s="2">
        <v>0.54</v>
      </c>
      <c r="I21" s="2">
        <f t="shared" si="0"/>
        <v>0</v>
      </c>
      <c r="J21" s="8"/>
      <c r="K21" s="19">
        <f t="shared" si="4"/>
        <v>0</v>
      </c>
      <c r="L21" s="2">
        <f t="shared" si="3"/>
        <v>0</v>
      </c>
      <c r="M21" s="32"/>
      <c r="N21" s="25">
        <f t="shared" si="1"/>
        <v>0</v>
      </c>
      <c r="T21" s="39"/>
    </row>
    <row r="22" spans="1:23" x14ac:dyDescent="0.25">
      <c r="A22" s="3"/>
      <c r="B22" s="1"/>
      <c r="C22" s="1">
        <v>6</v>
      </c>
      <c r="D22" s="29"/>
      <c r="E22" s="59"/>
      <c r="F22" s="60"/>
      <c r="G22" s="30"/>
      <c r="H22" s="2">
        <v>0.54</v>
      </c>
      <c r="I22" s="2">
        <f t="shared" si="0"/>
        <v>0</v>
      </c>
      <c r="J22" s="8"/>
      <c r="K22" s="19">
        <f t="shared" si="4"/>
        <v>0</v>
      </c>
      <c r="L22" s="2">
        <f t="shared" si="3"/>
        <v>0</v>
      </c>
      <c r="M22" s="32"/>
      <c r="N22" s="25">
        <f t="shared" si="1"/>
        <v>0</v>
      </c>
      <c r="T22" s="39"/>
    </row>
    <row r="23" spans="1:23" x14ac:dyDescent="0.25">
      <c r="A23" s="3"/>
      <c r="B23" s="1"/>
      <c r="C23" s="1">
        <v>7</v>
      </c>
      <c r="D23" s="29"/>
      <c r="E23" s="59"/>
      <c r="F23" s="60"/>
      <c r="G23" s="30"/>
      <c r="H23" s="2">
        <v>0.54</v>
      </c>
      <c r="I23" s="2">
        <f t="shared" si="0"/>
        <v>0</v>
      </c>
      <c r="J23" s="8"/>
      <c r="K23" s="19">
        <f t="shared" si="4"/>
        <v>0</v>
      </c>
      <c r="L23" s="2">
        <f t="shared" si="3"/>
        <v>0</v>
      </c>
      <c r="M23" s="32"/>
      <c r="N23" s="25">
        <f t="shared" si="1"/>
        <v>0</v>
      </c>
      <c r="T23" s="39"/>
    </row>
    <row r="24" spans="1:23" x14ac:dyDescent="0.25">
      <c r="A24" s="3"/>
      <c r="B24" s="1"/>
      <c r="C24" s="1">
        <v>8</v>
      </c>
      <c r="D24" s="29"/>
      <c r="E24" s="59"/>
      <c r="F24" s="60"/>
      <c r="G24" s="30"/>
      <c r="H24" s="2">
        <v>0.54</v>
      </c>
      <c r="I24" s="2">
        <f t="shared" si="0"/>
        <v>0</v>
      </c>
      <c r="J24" s="8"/>
      <c r="K24" s="19">
        <f t="shared" si="4"/>
        <v>0</v>
      </c>
      <c r="L24" s="2">
        <f t="shared" si="3"/>
        <v>0</v>
      </c>
      <c r="M24" s="32"/>
      <c r="N24" s="25">
        <f t="shared" si="1"/>
        <v>0</v>
      </c>
      <c r="T24" s="39"/>
    </row>
    <row r="25" spans="1:23" x14ac:dyDescent="0.25">
      <c r="A25" s="3"/>
      <c r="B25" s="1"/>
      <c r="C25" s="1">
        <v>9</v>
      </c>
      <c r="D25" s="29"/>
      <c r="E25" s="59"/>
      <c r="F25" s="60"/>
      <c r="G25" s="30"/>
      <c r="H25" s="2">
        <v>0.54</v>
      </c>
      <c r="I25" s="2">
        <f t="shared" si="0"/>
        <v>0</v>
      </c>
      <c r="J25" s="8"/>
      <c r="K25" s="19">
        <f t="shared" si="4"/>
        <v>0</v>
      </c>
      <c r="L25" s="2">
        <f t="shared" si="3"/>
        <v>0</v>
      </c>
      <c r="M25" s="32"/>
      <c r="N25" s="25">
        <f t="shared" si="1"/>
        <v>0</v>
      </c>
      <c r="T25" s="39"/>
    </row>
    <row r="26" spans="1:23" x14ac:dyDescent="0.25">
      <c r="A26" s="3"/>
      <c r="B26" s="1"/>
      <c r="C26" s="1">
        <v>10</v>
      </c>
      <c r="D26" s="31"/>
      <c r="E26" s="63"/>
      <c r="F26" s="60"/>
      <c r="G26" s="30"/>
      <c r="H26" s="2">
        <v>0.54</v>
      </c>
      <c r="I26" s="2">
        <f t="shared" si="0"/>
        <v>0</v>
      </c>
      <c r="J26" s="8"/>
      <c r="K26" s="19">
        <f t="shared" si="4"/>
        <v>0</v>
      </c>
      <c r="L26" s="2">
        <f t="shared" si="3"/>
        <v>0</v>
      </c>
      <c r="M26" s="32"/>
      <c r="N26" s="25">
        <f t="shared" si="1"/>
        <v>0</v>
      </c>
      <c r="T26" s="39"/>
    </row>
    <row r="27" spans="1:23" x14ac:dyDescent="0.25">
      <c r="A27" s="61" t="s">
        <v>35</v>
      </c>
      <c r="B27" s="62"/>
      <c r="C27" s="59"/>
      <c r="D27" s="60"/>
      <c r="E27" s="59"/>
      <c r="F27" s="60"/>
      <c r="G27" s="30">
        <v>18.5</v>
      </c>
      <c r="H27" s="2">
        <v>0.54</v>
      </c>
      <c r="I27" s="42">
        <f>ROUND(SUM(G27:G28)*H27,2)</f>
        <v>19.98</v>
      </c>
      <c r="J27" s="7">
        <f>COUNTA(D7:D26)</f>
        <v>6</v>
      </c>
      <c r="K27" s="8"/>
      <c r="L27" s="10"/>
      <c r="M27" s="20"/>
      <c r="N27" s="20"/>
      <c r="T27" s="39"/>
    </row>
    <row r="28" spans="1:23" x14ac:dyDescent="0.25">
      <c r="A28" s="61" t="s">
        <v>36</v>
      </c>
      <c r="B28" s="62"/>
      <c r="C28" s="59"/>
      <c r="D28" s="60"/>
      <c r="E28" s="59"/>
      <c r="F28" s="60"/>
      <c r="G28" s="30">
        <v>18.5</v>
      </c>
      <c r="H28" s="2">
        <v>0.54</v>
      </c>
      <c r="I28" s="37"/>
      <c r="J28" s="22"/>
      <c r="K28" s="22"/>
      <c r="L28" s="10"/>
      <c r="M28" s="20"/>
      <c r="N28" s="20"/>
      <c r="T28" s="39"/>
    </row>
    <row r="29" spans="1:23" x14ac:dyDescent="0.25">
      <c r="A29" s="4"/>
      <c r="B29" s="8"/>
      <c r="C29" s="64"/>
      <c r="D29" s="65"/>
      <c r="E29" s="66" t="s">
        <v>23</v>
      </c>
      <c r="F29" s="67"/>
      <c r="G29" s="9">
        <f>SUM(G7:G28)</f>
        <v>200.4</v>
      </c>
      <c r="H29" s="10">
        <v>0.54</v>
      </c>
      <c r="I29" s="68" t="s">
        <v>24</v>
      </c>
      <c r="J29" s="69"/>
      <c r="K29" s="70"/>
      <c r="L29" s="2">
        <f>SUM(L7:L26)</f>
        <v>108.22</v>
      </c>
      <c r="M29" s="20"/>
      <c r="N29" s="21">
        <f>SUM(N7:N27)</f>
        <v>757.54</v>
      </c>
      <c r="T29" s="39"/>
    </row>
    <row r="31" spans="1:23" s="14" customFormat="1" x14ac:dyDescent="0.25">
      <c r="I31" s="38"/>
      <c r="R31"/>
    </row>
    <row r="32" spans="1:23" x14ac:dyDescent="0.25">
      <c r="A32" s="11" t="s">
        <v>25</v>
      </c>
      <c r="B32" s="14"/>
      <c r="C32" s="12"/>
      <c r="D32" s="71"/>
      <c r="E32" s="71"/>
      <c r="F32" s="71"/>
      <c r="G32" s="13" t="s">
        <v>26</v>
      </c>
      <c r="H32" s="71"/>
      <c r="I32" s="71"/>
      <c r="J32" s="71"/>
      <c r="K32" s="13" t="s">
        <v>27</v>
      </c>
      <c r="L32" s="17"/>
    </row>
    <row r="34" spans="1:14" x14ac:dyDescent="0.25">
      <c r="A34" s="18" t="s">
        <v>28</v>
      </c>
    </row>
    <row r="35" spans="1:14" x14ac:dyDescent="0.25">
      <c r="N35" s="41">
        <v>-1597.97</v>
      </c>
    </row>
    <row r="37" spans="1:14" x14ac:dyDescent="0.25">
      <c r="N37" s="40">
        <f>SUM(N29:N36)</f>
        <v>-840.43</v>
      </c>
    </row>
    <row r="40" spans="1:14" x14ac:dyDescent="0.25">
      <c r="I40" s="35" t="s">
        <v>37</v>
      </c>
    </row>
  </sheetData>
  <protectedRanges>
    <protectedRange sqref="M7:M26" name="Range2"/>
    <protectedRange sqref="C3:F3 J2:L2 A7 D32:F32 H32:J32 L32 C27:G28 D7:G26" name="Range1"/>
    <protectedRange sqref="J3 L3" name="Range3"/>
  </protectedRanges>
  <mergeCells count="37">
    <mergeCell ref="A1:L1"/>
    <mergeCell ref="J2:L2"/>
    <mergeCell ref="C3:F3"/>
    <mergeCell ref="I5:M5"/>
    <mergeCell ref="C6:D6"/>
    <mergeCell ref="E6:F6"/>
    <mergeCell ref="E18:F18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A28:B28"/>
    <mergeCell ref="C28:D28"/>
    <mergeCell ref="E28:F28"/>
    <mergeCell ref="E19:F19"/>
    <mergeCell ref="E20:F20"/>
    <mergeCell ref="E21:F21"/>
    <mergeCell ref="E22:F22"/>
    <mergeCell ref="E23:F23"/>
    <mergeCell ref="E24:F24"/>
    <mergeCell ref="E25:F25"/>
    <mergeCell ref="E26:F26"/>
    <mergeCell ref="A27:B27"/>
    <mergeCell ref="C27:D27"/>
    <mergeCell ref="E27:F27"/>
    <mergeCell ref="C29:D29"/>
    <mergeCell ref="E29:F29"/>
    <mergeCell ref="I29:K29"/>
    <mergeCell ref="D32:F32"/>
    <mergeCell ref="H32:J32"/>
  </mergeCells>
  <conditionalFormatting sqref="L29">
    <cfRule type="cellIs" dxfId="9" priority="1" operator="equal">
      <formula>$G$29*$H$29</formula>
    </cfRule>
    <cfRule type="cellIs" dxfId="8" priority="2" operator="notEqual">
      <formula>$G$29*$H$29</formula>
    </cfRule>
  </conditionalFormatting>
  <pageMargins left="0" right="0" top="0.25" bottom="0" header="0" footer="0"/>
  <pageSetup scale="87" fitToHeight="0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34"/>
  <sheetViews>
    <sheetView zoomScale="90" zoomScaleNormal="90" workbookViewId="0">
      <selection activeCell="N7" sqref="N7"/>
    </sheetView>
  </sheetViews>
  <sheetFormatPr defaultRowHeight="15" x14ac:dyDescent="0.25"/>
  <cols>
    <col min="1" max="1" width="14.85546875" customWidth="1"/>
    <col min="2" max="2" width="8.5703125" customWidth="1"/>
    <col min="3" max="3" width="5" customWidth="1"/>
    <col min="4" max="4" width="21" customWidth="1"/>
    <col min="5" max="5" width="7.42578125" customWidth="1"/>
    <col min="6" max="6" width="25.28515625" customWidth="1"/>
    <col min="7" max="7" width="6.28515625" bestFit="1" customWidth="1"/>
    <col min="8" max="8" width="8.140625" customWidth="1"/>
    <col min="9" max="9" width="9.7109375" style="35" bestFit="1" customWidth="1"/>
    <col min="10" max="10" width="9.5703125" bestFit="1" customWidth="1"/>
    <col min="14" max="14" width="13.7109375" bestFit="1" customWidth="1"/>
    <col min="20" max="20" width="12.140625" customWidth="1"/>
    <col min="25" max="25" width="13.28515625" customWidth="1"/>
  </cols>
  <sheetData>
    <row r="1" spans="1:23" ht="18.75" x14ac:dyDescent="0.3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23" x14ac:dyDescent="0.25">
      <c r="H2" s="11"/>
      <c r="I2" s="34" t="s">
        <v>1</v>
      </c>
      <c r="J2" s="51"/>
      <c r="K2" s="52"/>
      <c r="L2" s="52"/>
    </row>
    <row r="3" spans="1:23" x14ac:dyDescent="0.25">
      <c r="A3" s="15" t="s">
        <v>30</v>
      </c>
      <c r="B3" s="16"/>
      <c r="C3" s="53"/>
      <c r="D3" s="53"/>
      <c r="E3" s="53"/>
      <c r="F3" s="53"/>
      <c r="G3" s="11"/>
      <c r="H3" t="s">
        <v>31</v>
      </c>
      <c r="J3" s="33"/>
      <c r="K3" s="26" t="s">
        <v>4</v>
      </c>
      <c r="L3" s="33"/>
    </row>
    <row r="5" spans="1:23" ht="15.75" x14ac:dyDescent="0.25">
      <c r="I5" s="54" t="s">
        <v>5</v>
      </c>
      <c r="J5" s="54"/>
      <c r="K5" s="54"/>
      <c r="L5" s="54"/>
      <c r="M5" s="54"/>
      <c r="N5" s="24">
        <f>N29</f>
        <v>677.36</v>
      </c>
    </row>
    <row r="6" spans="1:23" ht="77.25" x14ac:dyDescent="0.25">
      <c r="A6" s="23" t="s">
        <v>6</v>
      </c>
      <c r="B6" s="5" t="s">
        <v>7</v>
      </c>
      <c r="C6" s="55" t="s">
        <v>8</v>
      </c>
      <c r="D6" s="56"/>
      <c r="E6" s="55" t="s">
        <v>9</v>
      </c>
      <c r="F6" s="56"/>
      <c r="G6" s="6" t="s">
        <v>10</v>
      </c>
      <c r="H6" s="6" t="s">
        <v>11</v>
      </c>
      <c r="I6" s="36" t="s">
        <v>12</v>
      </c>
      <c r="J6" s="6" t="s">
        <v>13</v>
      </c>
      <c r="K6" s="6" t="s">
        <v>14</v>
      </c>
      <c r="L6" s="6" t="s">
        <v>15</v>
      </c>
      <c r="M6" s="6" t="s">
        <v>16</v>
      </c>
      <c r="N6" s="6" t="s">
        <v>17</v>
      </c>
    </row>
    <row r="7" spans="1:23" ht="44.25" customHeight="1" x14ac:dyDescent="0.25">
      <c r="A7" s="28"/>
      <c r="B7" s="27" t="s">
        <v>18</v>
      </c>
      <c r="C7" s="1">
        <v>1</v>
      </c>
      <c r="D7" s="29" t="s">
        <v>32</v>
      </c>
      <c r="E7" s="57"/>
      <c r="F7" s="58"/>
      <c r="G7" s="30">
        <v>50.5</v>
      </c>
      <c r="H7" s="2">
        <v>0.54</v>
      </c>
      <c r="I7" s="2">
        <f t="shared" ref="I7:I26" si="0">ROUND(G7*H7,2)</f>
        <v>27.27</v>
      </c>
      <c r="J7" s="8"/>
      <c r="K7" s="19">
        <f>ROUND(IF(I7&gt;0,$I$27/$J$27,0),2)</f>
        <v>12.04</v>
      </c>
      <c r="L7" s="2">
        <f>I7+K7</f>
        <v>39.31</v>
      </c>
      <c r="M7" s="32">
        <v>4</v>
      </c>
      <c r="N7" s="25">
        <f t="shared" ref="N7:N26" si="1">L7*M7</f>
        <v>157.24</v>
      </c>
    </row>
    <row r="8" spans="1:23" ht="15" customHeight="1" x14ac:dyDescent="0.25">
      <c r="A8" s="3"/>
      <c r="B8" s="1"/>
      <c r="C8" s="1">
        <v>2</v>
      </c>
      <c r="D8" s="29" t="s">
        <v>33</v>
      </c>
      <c r="E8" s="57"/>
      <c r="F8" s="58"/>
      <c r="G8" s="30">
        <v>61.7</v>
      </c>
      <c r="H8" s="2">
        <v>0.54</v>
      </c>
      <c r="I8" s="2">
        <f t="shared" si="0"/>
        <v>33.32</v>
      </c>
      <c r="J8" s="8"/>
      <c r="K8" s="19">
        <f t="shared" ref="K8:K16" si="2">ROUND(IF(I8&gt;0,$I$27/$J$27,0),2)</f>
        <v>12.04</v>
      </c>
      <c r="L8" s="2">
        <f t="shared" ref="L8:L26" si="3">I8+K8</f>
        <v>45.36</v>
      </c>
      <c r="M8" s="32">
        <v>4</v>
      </c>
      <c r="N8" s="25">
        <f t="shared" si="1"/>
        <v>181.44</v>
      </c>
      <c r="T8" s="39"/>
      <c r="V8" s="39"/>
      <c r="W8" s="39"/>
    </row>
    <row r="9" spans="1:23" x14ac:dyDescent="0.25">
      <c r="A9" s="3"/>
      <c r="B9" s="1"/>
      <c r="C9" s="1">
        <v>3</v>
      </c>
      <c r="D9" s="29"/>
      <c r="E9" s="57"/>
      <c r="F9" s="58"/>
      <c r="G9" s="30"/>
      <c r="H9" s="2">
        <v>0.54</v>
      </c>
      <c r="I9" s="2">
        <f t="shared" si="0"/>
        <v>0</v>
      </c>
      <c r="J9" s="8"/>
      <c r="K9" s="19">
        <f t="shared" si="2"/>
        <v>0</v>
      </c>
      <c r="L9" s="2">
        <f t="shared" si="3"/>
        <v>0</v>
      </c>
      <c r="M9" s="32"/>
      <c r="N9" s="25">
        <f t="shared" si="1"/>
        <v>0</v>
      </c>
    </row>
    <row r="10" spans="1:23" x14ac:dyDescent="0.25">
      <c r="A10" s="3"/>
      <c r="B10" s="1"/>
      <c r="C10" s="1">
        <v>4</v>
      </c>
      <c r="D10" s="29"/>
      <c r="E10" s="57"/>
      <c r="F10" s="58"/>
      <c r="G10" s="30"/>
      <c r="H10" s="2">
        <v>0.54</v>
      </c>
      <c r="I10" s="2">
        <f t="shared" si="0"/>
        <v>0</v>
      </c>
      <c r="J10" s="8"/>
      <c r="K10" s="19">
        <f t="shared" si="2"/>
        <v>0</v>
      </c>
      <c r="L10" s="2">
        <f t="shared" si="3"/>
        <v>0</v>
      </c>
      <c r="M10" s="32"/>
      <c r="N10" s="25">
        <f t="shared" si="1"/>
        <v>0</v>
      </c>
    </row>
    <row r="11" spans="1:23" x14ac:dyDescent="0.25">
      <c r="A11" s="3"/>
      <c r="B11" s="1"/>
      <c r="C11" s="1">
        <v>5</v>
      </c>
      <c r="D11" s="29"/>
      <c r="E11" s="57"/>
      <c r="F11" s="58"/>
      <c r="G11" s="30"/>
      <c r="H11" s="2">
        <v>0.54</v>
      </c>
      <c r="I11" s="2">
        <f t="shared" si="0"/>
        <v>0</v>
      </c>
      <c r="J11" s="8"/>
      <c r="K11" s="19">
        <f t="shared" si="2"/>
        <v>0</v>
      </c>
      <c r="L11" s="2">
        <f t="shared" si="3"/>
        <v>0</v>
      </c>
      <c r="M11" s="32"/>
      <c r="N11" s="25">
        <f t="shared" si="1"/>
        <v>0</v>
      </c>
    </row>
    <row r="12" spans="1:23" x14ac:dyDescent="0.25">
      <c r="A12" s="3"/>
      <c r="B12" s="1"/>
      <c r="C12" s="1">
        <v>6</v>
      </c>
      <c r="D12" s="29"/>
      <c r="E12" s="57"/>
      <c r="F12" s="58"/>
      <c r="G12" s="30"/>
      <c r="H12" s="2">
        <v>0.54</v>
      </c>
      <c r="I12" s="2">
        <f t="shared" si="0"/>
        <v>0</v>
      </c>
      <c r="J12" s="8"/>
      <c r="K12" s="19">
        <f t="shared" si="2"/>
        <v>0</v>
      </c>
      <c r="L12" s="2">
        <f t="shared" si="3"/>
        <v>0</v>
      </c>
      <c r="M12" s="32"/>
      <c r="N12" s="25">
        <f t="shared" si="1"/>
        <v>0</v>
      </c>
      <c r="T12" s="39"/>
      <c r="V12" s="39"/>
      <c r="W12" s="39"/>
    </row>
    <row r="13" spans="1:23" x14ac:dyDescent="0.25">
      <c r="A13" s="3"/>
      <c r="B13" s="1"/>
      <c r="C13" s="1">
        <v>7</v>
      </c>
      <c r="D13" s="29"/>
      <c r="E13" s="57"/>
      <c r="F13" s="58"/>
      <c r="G13" s="30"/>
      <c r="H13" s="2">
        <v>0.54</v>
      </c>
      <c r="I13" s="2">
        <f t="shared" si="0"/>
        <v>0</v>
      </c>
      <c r="J13" s="8"/>
      <c r="K13" s="19">
        <f t="shared" si="2"/>
        <v>0</v>
      </c>
      <c r="L13" s="2">
        <f t="shared" si="3"/>
        <v>0</v>
      </c>
      <c r="M13" s="32"/>
      <c r="N13" s="25">
        <f t="shared" si="1"/>
        <v>0</v>
      </c>
      <c r="T13" s="39"/>
      <c r="V13" s="39"/>
      <c r="W13" s="39"/>
    </row>
    <row r="14" spans="1:23" x14ac:dyDescent="0.25">
      <c r="A14" s="3"/>
      <c r="B14" s="1"/>
      <c r="C14" s="1">
        <v>8</v>
      </c>
      <c r="D14" s="29"/>
      <c r="E14" s="59"/>
      <c r="F14" s="60"/>
      <c r="G14" s="30"/>
      <c r="H14" s="2">
        <v>0.54</v>
      </c>
      <c r="I14" s="2">
        <f t="shared" si="0"/>
        <v>0</v>
      </c>
      <c r="J14" s="8"/>
      <c r="K14" s="19">
        <f t="shared" si="2"/>
        <v>0</v>
      </c>
      <c r="L14" s="2">
        <f t="shared" si="3"/>
        <v>0</v>
      </c>
      <c r="M14" s="32"/>
      <c r="N14" s="25">
        <f t="shared" si="1"/>
        <v>0</v>
      </c>
      <c r="T14" s="39"/>
      <c r="V14" s="39"/>
      <c r="W14" s="39"/>
    </row>
    <row r="15" spans="1:23" x14ac:dyDescent="0.25">
      <c r="A15" s="3"/>
      <c r="B15" s="1"/>
      <c r="C15" s="1">
        <v>9</v>
      </c>
      <c r="D15" s="29"/>
      <c r="E15" s="59"/>
      <c r="F15" s="60"/>
      <c r="G15" s="30"/>
      <c r="H15" s="2">
        <v>0.54</v>
      </c>
      <c r="I15" s="2">
        <f t="shared" si="0"/>
        <v>0</v>
      </c>
      <c r="J15" s="8"/>
      <c r="K15" s="19">
        <f t="shared" si="2"/>
        <v>0</v>
      </c>
      <c r="L15" s="2">
        <f t="shared" si="3"/>
        <v>0</v>
      </c>
      <c r="M15" s="32"/>
      <c r="N15" s="25">
        <f t="shared" si="1"/>
        <v>0</v>
      </c>
      <c r="T15" s="39"/>
    </row>
    <row r="16" spans="1:23" x14ac:dyDescent="0.25">
      <c r="A16" s="3"/>
      <c r="B16" s="1"/>
      <c r="C16" s="1">
        <v>10</v>
      </c>
      <c r="D16" s="29"/>
      <c r="E16" s="59"/>
      <c r="F16" s="60"/>
      <c r="G16" s="30"/>
      <c r="H16" s="2">
        <v>0.54</v>
      </c>
      <c r="I16" s="2">
        <f t="shared" si="0"/>
        <v>0</v>
      </c>
      <c r="J16" s="8"/>
      <c r="K16" s="19">
        <f t="shared" si="2"/>
        <v>0</v>
      </c>
      <c r="L16" s="2">
        <f t="shared" si="3"/>
        <v>0</v>
      </c>
      <c r="M16" s="32"/>
      <c r="N16" s="25">
        <f t="shared" si="1"/>
        <v>0</v>
      </c>
      <c r="T16" s="39"/>
    </row>
    <row r="17" spans="1:23" ht="26.25" customHeight="1" x14ac:dyDescent="0.25">
      <c r="A17" s="3"/>
      <c r="B17" s="27" t="s">
        <v>19</v>
      </c>
      <c r="C17" s="1">
        <v>1</v>
      </c>
      <c r="D17" s="29" t="s">
        <v>32</v>
      </c>
      <c r="E17" s="57"/>
      <c r="F17" s="58"/>
      <c r="G17" s="30">
        <v>50.5</v>
      </c>
      <c r="H17" s="2">
        <v>0.54</v>
      </c>
      <c r="I17" s="2">
        <f t="shared" si="0"/>
        <v>27.27</v>
      </c>
      <c r="J17" s="8"/>
      <c r="K17" s="19">
        <f>ROUND(IF(I17&gt;0,$I$27/$J$27,0),2)</f>
        <v>12.04</v>
      </c>
      <c r="L17" s="2">
        <f t="shared" si="3"/>
        <v>39.31</v>
      </c>
      <c r="M17" s="32">
        <v>4</v>
      </c>
      <c r="N17" s="25">
        <f t="shared" si="1"/>
        <v>157.24</v>
      </c>
      <c r="T17" s="39"/>
    </row>
    <row r="18" spans="1:23" x14ac:dyDescent="0.25">
      <c r="A18" s="3"/>
      <c r="B18" s="1"/>
      <c r="C18" s="1">
        <v>2</v>
      </c>
      <c r="D18" s="29" t="s">
        <v>33</v>
      </c>
      <c r="E18" s="57"/>
      <c r="F18" s="58"/>
      <c r="G18" s="30">
        <v>61.7</v>
      </c>
      <c r="H18" s="2">
        <v>0.54</v>
      </c>
      <c r="I18" s="2">
        <f t="shared" si="0"/>
        <v>33.32</v>
      </c>
      <c r="J18" s="8"/>
      <c r="K18" s="19">
        <f t="shared" ref="K18:K26" si="4">ROUND(IF(I18&gt;0,$I$27/$J$27,0),2)</f>
        <v>12.04</v>
      </c>
      <c r="L18" s="2">
        <f t="shared" si="3"/>
        <v>45.36</v>
      </c>
      <c r="M18" s="32">
        <v>4</v>
      </c>
      <c r="N18" s="25">
        <f t="shared" si="1"/>
        <v>181.44</v>
      </c>
      <c r="T18" s="39"/>
      <c r="V18" s="39"/>
      <c r="W18" s="39"/>
    </row>
    <row r="19" spans="1:23" x14ac:dyDescent="0.25">
      <c r="A19" s="3"/>
      <c r="B19" s="1"/>
      <c r="C19" s="1">
        <v>3</v>
      </c>
      <c r="D19" s="29"/>
      <c r="E19" s="59"/>
      <c r="F19" s="60"/>
      <c r="G19" s="30"/>
      <c r="H19" s="2">
        <v>0.54</v>
      </c>
      <c r="I19" s="2">
        <f t="shared" si="0"/>
        <v>0</v>
      </c>
      <c r="J19" s="8"/>
      <c r="K19" s="19">
        <f t="shared" si="4"/>
        <v>0</v>
      </c>
      <c r="L19" s="2">
        <f t="shared" si="3"/>
        <v>0</v>
      </c>
      <c r="M19" s="32"/>
      <c r="N19" s="25">
        <f t="shared" si="1"/>
        <v>0</v>
      </c>
      <c r="T19" s="39"/>
      <c r="V19" s="39"/>
      <c r="W19" s="39"/>
    </row>
    <row r="20" spans="1:23" x14ac:dyDescent="0.25">
      <c r="A20" s="3"/>
      <c r="B20" s="1"/>
      <c r="C20" s="1">
        <v>4</v>
      </c>
      <c r="D20" s="29"/>
      <c r="E20" s="59"/>
      <c r="F20" s="60"/>
      <c r="G20" s="30"/>
      <c r="H20" s="2">
        <v>0.54</v>
      </c>
      <c r="I20" s="2">
        <f t="shared" si="0"/>
        <v>0</v>
      </c>
      <c r="J20" s="8"/>
      <c r="K20" s="19">
        <f t="shared" si="4"/>
        <v>0</v>
      </c>
      <c r="L20" s="2">
        <f t="shared" si="3"/>
        <v>0</v>
      </c>
      <c r="M20" s="32"/>
      <c r="N20" s="25">
        <f t="shared" si="1"/>
        <v>0</v>
      </c>
      <c r="T20" s="39"/>
    </row>
    <row r="21" spans="1:23" x14ac:dyDescent="0.25">
      <c r="A21" s="3"/>
      <c r="B21" s="1"/>
      <c r="C21" s="1">
        <v>5</v>
      </c>
      <c r="D21" s="29"/>
      <c r="E21" s="59"/>
      <c r="F21" s="60"/>
      <c r="G21" s="30"/>
      <c r="H21" s="2">
        <v>0.54</v>
      </c>
      <c r="I21" s="2">
        <f t="shared" si="0"/>
        <v>0</v>
      </c>
      <c r="J21" s="8"/>
      <c r="K21" s="19">
        <f t="shared" si="4"/>
        <v>0</v>
      </c>
      <c r="L21" s="2">
        <f t="shared" si="3"/>
        <v>0</v>
      </c>
      <c r="M21" s="32"/>
      <c r="N21" s="25">
        <f t="shared" si="1"/>
        <v>0</v>
      </c>
      <c r="T21" s="39"/>
    </row>
    <row r="22" spans="1:23" x14ac:dyDescent="0.25">
      <c r="A22" s="3"/>
      <c r="B22" s="1"/>
      <c r="C22" s="1">
        <v>6</v>
      </c>
      <c r="D22" s="29"/>
      <c r="E22" s="59"/>
      <c r="F22" s="60"/>
      <c r="G22" s="30"/>
      <c r="H22" s="2">
        <v>0.54</v>
      </c>
      <c r="I22" s="2">
        <f t="shared" si="0"/>
        <v>0</v>
      </c>
      <c r="J22" s="8"/>
      <c r="K22" s="19">
        <f t="shared" si="4"/>
        <v>0</v>
      </c>
      <c r="L22" s="2">
        <f t="shared" si="3"/>
        <v>0</v>
      </c>
      <c r="M22" s="32"/>
      <c r="N22" s="25">
        <f t="shared" si="1"/>
        <v>0</v>
      </c>
      <c r="T22" s="39"/>
    </row>
    <row r="23" spans="1:23" x14ac:dyDescent="0.25">
      <c r="A23" s="3"/>
      <c r="B23" s="1"/>
      <c r="C23" s="1">
        <v>7</v>
      </c>
      <c r="D23" s="29"/>
      <c r="E23" s="59"/>
      <c r="F23" s="60"/>
      <c r="G23" s="30"/>
      <c r="H23" s="2">
        <v>0.54</v>
      </c>
      <c r="I23" s="2">
        <f t="shared" si="0"/>
        <v>0</v>
      </c>
      <c r="J23" s="8"/>
      <c r="K23" s="19">
        <f t="shared" si="4"/>
        <v>0</v>
      </c>
      <c r="L23" s="2">
        <f t="shared" si="3"/>
        <v>0</v>
      </c>
      <c r="M23" s="32"/>
      <c r="N23" s="25">
        <f t="shared" si="1"/>
        <v>0</v>
      </c>
      <c r="T23" s="39"/>
    </row>
    <row r="24" spans="1:23" x14ac:dyDescent="0.25">
      <c r="A24" s="3"/>
      <c r="B24" s="1"/>
      <c r="C24" s="1">
        <v>8</v>
      </c>
      <c r="D24" s="29"/>
      <c r="E24" s="59"/>
      <c r="F24" s="60"/>
      <c r="G24" s="30"/>
      <c r="H24" s="2">
        <v>0.54</v>
      </c>
      <c r="I24" s="2">
        <f t="shared" si="0"/>
        <v>0</v>
      </c>
      <c r="J24" s="8"/>
      <c r="K24" s="19">
        <f t="shared" si="4"/>
        <v>0</v>
      </c>
      <c r="L24" s="2">
        <f t="shared" si="3"/>
        <v>0</v>
      </c>
      <c r="M24" s="32"/>
      <c r="N24" s="25">
        <f t="shared" si="1"/>
        <v>0</v>
      </c>
      <c r="T24" s="39"/>
    </row>
    <row r="25" spans="1:23" x14ac:dyDescent="0.25">
      <c r="A25" s="3"/>
      <c r="B25" s="1"/>
      <c r="C25" s="1">
        <v>9</v>
      </c>
      <c r="D25" s="29"/>
      <c r="E25" s="59"/>
      <c r="F25" s="60"/>
      <c r="G25" s="30"/>
      <c r="H25" s="2">
        <v>0.54</v>
      </c>
      <c r="I25" s="2">
        <f t="shared" si="0"/>
        <v>0</v>
      </c>
      <c r="J25" s="8"/>
      <c r="K25" s="19">
        <f t="shared" si="4"/>
        <v>0</v>
      </c>
      <c r="L25" s="2">
        <f t="shared" si="3"/>
        <v>0</v>
      </c>
      <c r="M25" s="32"/>
      <c r="N25" s="25">
        <f t="shared" si="1"/>
        <v>0</v>
      </c>
      <c r="T25" s="39"/>
    </row>
    <row r="26" spans="1:23" x14ac:dyDescent="0.25">
      <c r="A26" s="3"/>
      <c r="B26" s="1"/>
      <c r="C26" s="1">
        <v>10</v>
      </c>
      <c r="D26" s="31"/>
      <c r="E26" s="63"/>
      <c r="F26" s="60"/>
      <c r="G26" s="30"/>
      <c r="H26" s="2">
        <v>0.54</v>
      </c>
      <c r="I26" s="2">
        <f t="shared" si="0"/>
        <v>0</v>
      </c>
      <c r="J26" s="8"/>
      <c r="K26" s="19">
        <f t="shared" si="4"/>
        <v>0</v>
      </c>
      <c r="L26" s="2">
        <f t="shared" si="3"/>
        <v>0</v>
      </c>
      <c r="M26" s="32"/>
      <c r="N26" s="25">
        <f t="shared" si="1"/>
        <v>0</v>
      </c>
      <c r="T26" s="39"/>
    </row>
    <row r="27" spans="1:23" x14ac:dyDescent="0.25">
      <c r="A27" s="61" t="s">
        <v>35</v>
      </c>
      <c r="B27" s="62"/>
      <c r="C27" s="59"/>
      <c r="D27" s="60"/>
      <c r="E27" s="59"/>
      <c r="F27" s="60"/>
      <c r="G27" s="30">
        <v>44.6</v>
      </c>
      <c r="H27" s="2">
        <v>0.54</v>
      </c>
      <c r="I27" s="42">
        <f>ROUND(SUM(G27:G28)*H27,2)</f>
        <v>48.17</v>
      </c>
      <c r="J27" s="7">
        <f>COUNTA(D7:D26)</f>
        <v>4</v>
      </c>
      <c r="K27" s="8"/>
      <c r="L27" s="10"/>
      <c r="M27" s="20"/>
      <c r="N27" s="20"/>
      <c r="T27" s="39"/>
    </row>
    <row r="28" spans="1:23" x14ac:dyDescent="0.25">
      <c r="A28" s="61" t="s">
        <v>36</v>
      </c>
      <c r="B28" s="62"/>
      <c r="C28" s="59"/>
      <c r="D28" s="60"/>
      <c r="E28" s="59"/>
      <c r="F28" s="60"/>
      <c r="G28" s="30">
        <v>44.6</v>
      </c>
      <c r="H28" s="2">
        <v>0.54</v>
      </c>
      <c r="I28" s="37"/>
      <c r="J28" s="22"/>
      <c r="K28" s="22"/>
      <c r="L28" s="10"/>
      <c r="M28" s="20"/>
      <c r="N28" s="20"/>
      <c r="T28" s="39"/>
    </row>
    <row r="29" spans="1:23" x14ac:dyDescent="0.25">
      <c r="A29" s="4"/>
      <c r="B29" s="8"/>
      <c r="C29" s="64"/>
      <c r="D29" s="65"/>
      <c r="E29" s="66" t="s">
        <v>23</v>
      </c>
      <c r="F29" s="67"/>
      <c r="G29" s="9">
        <f>SUM(G7:G28)</f>
        <v>313.60000000000002</v>
      </c>
      <c r="H29" s="10">
        <v>0.54</v>
      </c>
      <c r="I29" s="68" t="s">
        <v>24</v>
      </c>
      <c r="J29" s="69"/>
      <c r="K29" s="70"/>
      <c r="L29" s="2">
        <f>SUM(L7:L26)</f>
        <v>169.34</v>
      </c>
      <c r="M29" s="20"/>
      <c r="N29" s="21">
        <f>SUM(N7:N27)</f>
        <v>677.36</v>
      </c>
      <c r="T29" s="39"/>
    </row>
    <row r="31" spans="1:23" s="14" customFormat="1" x14ac:dyDescent="0.25">
      <c r="I31" s="38"/>
      <c r="R31"/>
    </row>
    <row r="32" spans="1:23" x14ac:dyDescent="0.25">
      <c r="A32" s="11" t="s">
        <v>25</v>
      </c>
      <c r="B32" s="14"/>
      <c r="C32" s="12"/>
      <c r="D32" s="71"/>
      <c r="E32" s="71"/>
      <c r="F32" s="71"/>
      <c r="G32" s="13" t="s">
        <v>26</v>
      </c>
      <c r="H32" s="71"/>
      <c r="I32" s="71"/>
      <c r="J32" s="71"/>
      <c r="K32" s="13" t="s">
        <v>27</v>
      </c>
      <c r="L32" s="17"/>
    </row>
    <row r="34" spans="1:1" x14ac:dyDescent="0.25">
      <c r="A34" s="18" t="s">
        <v>28</v>
      </c>
    </row>
  </sheetData>
  <protectedRanges>
    <protectedRange sqref="M7:M26" name="Range2"/>
    <protectedRange sqref="C3:F3 J2:L2 A7 D32:F32 H32:J32 L32 C27:G28 D7:G26" name="Range1"/>
    <protectedRange sqref="J3 L3" name="Range3"/>
  </protectedRanges>
  <mergeCells count="37">
    <mergeCell ref="A1:L1"/>
    <mergeCell ref="J2:L2"/>
    <mergeCell ref="C3:F3"/>
    <mergeCell ref="I5:M5"/>
    <mergeCell ref="C6:D6"/>
    <mergeCell ref="E6:F6"/>
    <mergeCell ref="E18:F18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A28:B28"/>
    <mergeCell ref="C28:D28"/>
    <mergeCell ref="E28:F28"/>
    <mergeCell ref="E19:F19"/>
    <mergeCell ref="E20:F20"/>
    <mergeCell ref="E21:F21"/>
    <mergeCell ref="E22:F22"/>
    <mergeCell ref="E23:F23"/>
    <mergeCell ref="E24:F24"/>
    <mergeCell ref="E25:F25"/>
    <mergeCell ref="E26:F26"/>
    <mergeCell ref="A27:B27"/>
    <mergeCell ref="C27:D27"/>
    <mergeCell ref="E27:F27"/>
    <mergeCell ref="C29:D29"/>
    <mergeCell ref="E29:F29"/>
    <mergeCell ref="I29:K29"/>
    <mergeCell ref="D32:F32"/>
    <mergeCell ref="H32:J32"/>
  </mergeCells>
  <conditionalFormatting sqref="L29">
    <cfRule type="cellIs" dxfId="7" priority="1" operator="equal">
      <formula>$G$29*$H$29</formula>
    </cfRule>
    <cfRule type="cellIs" dxfId="6" priority="2" operator="notEqual">
      <formula>$G$29*$H$29</formula>
    </cfRule>
  </conditionalFormatting>
  <pageMargins left="0" right="0" top="0.25" bottom="0" header="0" footer="0"/>
  <pageSetup scale="87" fitToHeight="0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34"/>
  <sheetViews>
    <sheetView zoomScale="90" zoomScaleNormal="90" workbookViewId="0">
      <selection activeCell="N7" sqref="N7"/>
    </sheetView>
  </sheetViews>
  <sheetFormatPr defaultRowHeight="15" x14ac:dyDescent="0.25"/>
  <cols>
    <col min="1" max="1" width="14.85546875" customWidth="1"/>
    <col min="2" max="2" width="8.5703125" customWidth="1"/>
    <col min="3" max="3" width="5" customWidth="1"/>
    <col min="4" max="4" width="21" customWidth="1"/>
    <col min="5" max="5" width="7.42578125" customWidth="1"/>
    <col min="6" max="6" width="25.28515625" customWidth="1"/>
    <col min="7" max="7" width="6.28515625" bestFit="1" customWidth="1"/>
    <col min="8" max="8" width="8.140625" customWidth="1"/>
    <col min="9" max="9" width="9.7109375" style="35" bestFit="1" customWidth="1"/>
    <col min="10" max="10" width="9.5703125" bestFit="1" customWidth="1"/>
    <col min="14" max="14" width="13.7109375" bestFit="1" customWidth="1"/>
    <col min="20" max="20" width="12.140625" customWidth="1"/>
    <col min="25" max="25" width="13.28515625" customWidth="1"/>
  </cols>
  <sheetData>
    <row r="1" spans="1:23" ht="18.75" x14ac:dyDescent="0.3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23" x14ac:dyDescent="0.25">
      <c r="H2" s="11"/>
      <c r="I2" s="34" t="s">
        <v>1</v>
      </c>
      <c r="J2" s="51"/>
      <c r="K2" s="52"/>
      <c r="L2" s="52"/>
    </row>
    <row r="3" spans="1:23" x14ac:dyDescent="0.25">
      <c r="A3" s="15" t="s">
        <v>30</v>
      </c>
      <c r="B3" s="16"/>
      <c r="C3" s="53"/>
      <c r="D3" s="53"/>
      <c r="E3" s="53"/>
      <c r="F3" s="53"/>
      <c r="G3" s="11"/>
      <c r="H3" t="s">
        <v>31</v>
      </c>
      <c r="J3" s="33"/>
      <c r="K3" s="26" t="s">
        <v>4</v>
      </c>
      <c r="L3" s="33"/>
    </row>
    <row r="5" spans="1:23" ht="15.75" x14ac:dyDescent="0.25">
      <c r="I5" s="54" t="s">
        <v>5</v>
      </c>
      <c r="J5" s="54"/>
      <c r="K5" s="54"/>
      <c r="L5" s="54"/>
      <c r="M5" s="54"/>
      <c r="N5" s="24">
        <f>N29</f>
        <v>443.68</v>
      </c>
    </row>
    <row r="6" spans="1:23" ht="77.25" x14ac:dyDescent="0.25">
      <c r="A6" s="23" t="s">
        <v>6</v>
      </c>
      <c r="B6" s="5" t="s">
        <v>7</v>
      </c>
      <c r="C6" s="55" t="s">
        <v>8</v>
      </c>
      <c r="D6" s="56"/>
      <c r="E6" s="55" t="s">
        <v>9</v>
      </c>
      <c r="F6" s="56"/>
      <c r="G6" s="6" t="s">
        <v>10</v>
      </c>
      <c r="H6" s="6" t="s">
        <v>11</v>
      </c>
      <c r="I6" s="36" t="s">
        <v>12</v>
      </c>
      <c r="J6" s="6" t="s">
        <v>13</v>
      </c>
      <c r="K6" s="6" t="s">
        <v>14</v>
      </c>
      <c r="L6" s="6" t="s">
        <v>15</v>
      </c>
      <c r="M6" s="6" t="s">
        <v>16</v>
      </c>
      <c r="N6" s="6" t="s">
        <v>17</v>
      </c>
    </row>
    <row r="7" spans="1:23" ht="44.25" customHeight="1" x14ac:dyDescent="0.25">
      <c r="A7" s="28"/>
      <c r="B7" s="27" t="s">
        <v>18</v>
      </c>
      <c r="C7" s="1">
        <v>1</v>
      </c>
      <c r="D7" s="29" t="s">
        <v>32</v>
      </c>
      <c r="E7" s="57"/>
      <c r="F7" s="58"/>
      <c r="G7" s="30">
        <v>44.3</v>
      </c>
      <c r="H7" s="2">
        <v>0.54</v>
      </c>
      <c r="I7" s="2">
        <f t="shared" ref="I7:I26" si="0">ROUND(G7*H7,2)</f>
        <v>23.92</v>
      </c>
      <c r="J7" s="8"/>
      <c r="K7" s="19">
        <f>ROUND(IF(I7&gt;0,$I$27/$J$27,0),2)</f>
        <v>0.77</v>
      </c>
      <c r="L7" s="2">
        <f>ROUND(I7+K7,2)</f>
        <v>24.69</v>
      </c>
      <c r="M7" s="32">
        <v>4</v>
      </c>
      <c r="N7" s="25">
        <f t="shared" ref="N7:N26" si="1">L7*M7</f>
        <v>98.76</v>
      </c>
    </row>
    <row r="8" spans="1:23" ht="15" customHeight="1" x14ac:dyDescent="0.25">
      <c r="A8" s="3"/>
      <c r="B8" s="1"/>
      <c r="C8" s="1">
        <v>2</v>
      </c>
      <c r="D8" s="29" t="s">
        <v>33</v>
      </c>
      <c r="E8" s="57"/>
      <c r="F8" s="58"/>
      <c r="G8" s="30">
        <v>30</v>
      </c>
      <c r="H8" s="2">
        <v>0.54</v>
      </c>
      <c r="I8" s="2">
        <f t="shared" si="0"/>
        <v>16.2</v>
      </c>
      <c r="J8" s="8"/>
      <c r="K8" s="19">
        <f t="shared" ref="K8:K16" si="2">ROUND(IF(I8&gt;0,$I$27/$J$27,0),2)</f>
        <v>0.77</v>
      </c>
      <c r="L8" s="2">
        <f t="shared" ref="L8:L26" si="3">ROUND(I8+K8,2)</f>
        <v>16.97</v>
      </c>
      <c r="M8" s="32">
        <v>4</v>
      </c>
      <c r="N8" s="25">
        <f t="shared" si="1"/>
        <v>67.88</v>
      </c>
      <c r="T8" s="39"/>
      <c r="V8" s="39"/>
      <c r="W8" s="39"/>
    </row>
    <row r="9" spans="1:23" x14ac:dyDescent="0.25">
      <c r="A9" s="3"/>
      <c r="B9" s="1"/>
      <c r="C9" s="1">
        <v>3</v>
      </c>
      <c r="D9" s="29" t="s">
        <v>34</v>
      </c>
      <c r="E9" s="57"/>
      <c r="F9" s="58"/>
      <c r="G9" s="30">
        <v>7.4</v>
      </c>
      <c r="H9" s="2">
        <v>0.54</v>
      </c>
      <c r="I9" s="2">
        <f t="shared" si="0"/>
        <v>4</v>
      </c>
      <c r="J9" s="8"/>
      <c r="K9" s="19">
        <f t="shared" si="2"/>
        <v>0.77</v>
      </c>
      <c r="L9" s="2">
        <f t="shared" si="3"/>
        <v>4.7699999999999996</v>
      </c>
      <c r="M9" s="32">
        <v>4</v>
      </c>
      <c r="N9" s="25">
        <f t="shared" si="1"/>
        <v>19.079999999999998</v>
      </c>
    </row>
    <row r="10" spans="1:23" x14ac:dyDescent="0.25">
      <c r="A10" s="3"/>
      <c r="B10" s="1"/>
      <c r="C10" s="1">
        <v>4</v>
      </c>
      <c r="D10" s="29" t="s">
        <v>38</v>
      </c>
      <c r="E10" s="57"/>
      <c r="F10" s="58"/>
      <c r="G10" s="30">
        <v>15.3</v>
      </c>
      <c r="H10" s="2">
        <v>0.54</v>
      </c>
      <c r="I10" s="2">
        <f t="shared" si="0"/>
        <v>8.26</v>
      </c>
      <c r="J10" s="8"/>
      <c r="K10" s="19">
        <f t="shared" si="2"/>
        <v>0.77</v>
      </c>
      <c r="L10" s="2">
        <f t="shared" si="3"/>
        <v>9.0299999999999994</v>
      </c>
      <c r="M10" s="32">
        <v>4</v>
      </c>
      <c r="N10" s="25">
        <f t="shared" si="1"/>
        <v>36.119999999999997</v>
      </c>
    </row>
    <row r="11" spans="1:23" x14ac:dyDescent="0.25">
      <c r="A11" s="3"/>
      <c r="B11" s="1"/>
      <c r="C11" s="1">
        <v>5</v>
      </c>
      <c r="D11" s="29"/>
      <c r="E11" s="57"/>
      <c r="F11" s="58"/>
      <c r="G11" s="30"/>
      <c r="H11" s="2">
        <v>0.54</v>
      </c>
      <c r="I11" s="2">
        <f t="shared" si="0"/>
        <v>0</v>
      </c>
      <c r="J11" s="8"/>
      <c r="K11" s="19">
        <f t="shared" si="2"/>
        <v>0</v>
      </c>
      <c r="L11" s="2">
        <f t="shared" si="3"/>
        <v>0</v>
      </c>
      <c r="M11" s="32"/>
      <c r="N11" s="25">
        <f t="shared" si="1"/>
        <v>0</v>
      </c>
    </row>
    <row r="12" spans="1:23" x14ac:dyDescent="0.25">
      <c r="A12" s="3"/>
      <c r="B12" s="1"/>
      <c r="C12" s="1">
        <v>6</v>
      </c>
      <c r="D12" s="29"/>
      <c r="E12" s="57"/>
      <c r="F12" s="58"/>
      <c r="G12" s="30"/>
      <c r="H12" s="2">
        <v>0.54</v>
      </c>
      <c r="I12" s="2">
        <f t="shared" si="0"/>
        <v>0</v>
      </c>
      <c r="J12" s="8"/>
      <c r="K12" s="19">
        <f t="shared" si="2"/>
        <v>0</v>
      </c>
      <c r="L12" s="2">
        <f t="shared" si="3"/>
        <v>0</v>
      </c>
      <c r="M12" s="32"/>
      <c r="N12" s="25">
        <f t="shared" si="1"/>
        <v>0</v>
      </c>
      <c r="T12" s="39"/>
      <c r="V12" s="39"/>
      <c r="W12" s="39"/>
    </row>
    <row r="13" spans="1:23" x14ac:dyDescent="0.25">
      <c r="A13" s="3"/>
      <c r="B13" s="1"/>
      <c r="C13" s="1">
        <v>7</v>
      </c>
      <c r="D13" s="29"/>
      <c r="E13" s="57"/>
      <c r="F13" s="58"/>
      <c r="G13" s="30"/>
      <c r="H13" s="2">
        <v>0.54</v>
      </c>
      <c r="I13" s="2">
        <f t="shared" si="0"/>
        <v>0</v>
      </c>
      <c r="J13" s="8"/>
      <c r="K13" s="19">
        <f t="shared" si="2"/>
        <v>0</v>
      </c>
      <c r="L13" s="2">
        <f t="shared" si="3"/>
        <v>0</v>
      </c>
      <c r="M13" s="32"/>
      <c r="N13" s="25">
        <f t="shared" si="1"/>
        <v>0</v>
      </c>
      <c r="T13" s="39"/>
      <c r="V13" s="39"/>
      <c r="W13" s="39"/>
    </row>
    <row r="14" spans="1:23" x14ac:dyDescent="0.25">
      <c r="A14" s="3"/>
      <c r="B14" s="1"/>
      <c r="C14" s="1">
        <v>8</v>
      </c>
      <c r="D14" s="29"/>
      <c r="E14" s="59"/>
      <c r="F14" s="60"/>
      <c r="G14" s="30"/>
      <c r="H14" s="2">
        <v>0.54</v>
      </c>
      <c r="I14" s="2">
        <f t="shared" si="0"/>
        <v>0</v>
      </c>
      <c r="J14" s="8"/>
      <c r="K14" s="19">
        <f t="shared" si="2"/>
        <v>0</v>
      </c>
      <c r="L14" s="2">
        <f t="shared" si="3"/>
        <v>0</v>
      </c>
      <c r="M14" s="32"/>
      <c r="N14" s="25">
        <f t="shared" si="1"/>
        <v>0</v>
      </c>
      <c r="T14" s="39"/>
      <c r="V14" s="39"/>
      <c r="W14" s="39"/>
    </row>
    <row r="15" spans="1:23" x14ac:dyDescent="0.25">
      <c r="A15" s="3"/>
      <c r="B15" s="1"/>
      <c r="C15" s="1">
        <v>9</v>
      </c>
      <c r="D15" s="29"/>
      <c r="E15" s="59"/>
      <c r="F15" s="60"/>
      <c r="G15" s="30"/>
      <c r="H15" s="2">
        <v>0.54</v>
      </c>
      <c r="I15" s="2">
        <f t="shared" si="0"/>
        <v>0</v>
      </c>
      <c r="J15" s="8"/>
      <c r="K15" s="19">
        <f t="shared" si="2"/>
        <v>0</v>
      </c>
      <c r="L15" s="2">
        <f t="shared" si="3"/>
        <v>0</v>
      </c>
      <c r="M15" s="32"/>
      <c r="N15" s="25">
        <f t="shared" si="1"/>
        <v>0</v>
      </c>
      <c r="T15" s="39"/>
    </row>
    <row r="16" spans="1:23" x14ac:dyDescent="0.25">
      <c r="A16" s="3"/>
      <c r="B16" s="1"/>
      <c r="C16" s="1">
        <v>10</v>
      </c>
      <c r="D16" s="29"/>
      <c r="E16" s="59"/>
      <c r="F16" s="60"/>
      <c r="G16" s="30"/>
      <c r="H16" s="2">
        <v>0.54</v>
      </c>
      <c r="I16" s="2">
        <f t="shared" si="0"/>
        <v>0</v>
      </c>
      <c r="J16" s="8"/>
      <c r="K16" s="19">
        <f t="shared" si="2"/>
        <v>0</v>
      </c>
      <c r="L16" s="2">
        <f t="shared" si="3"/>
        <v>0</v>
      </c>
      <c r="M16" s="32"/>
      <c r="N16" s="25">
        <f t="shared" si="1"/>
        <v>0</v>
      </c>
      <c r="T16" s="39"/>
    </row>
    <row r="17" spans="1:23" ht="26.25" customHeight="1" x14ac:dyDescent="0.25">
      <c r="A17" s="3"/>
      <c r="B17" s="27" t="s">
        <v>19</v>
      </c>
      <c r="C17" s="1">
        <v>1</v>
      </c>
      <c r="D17" s="29" t="s">
        <v>32</v>
      </c>
      <c r="E17" s="57"/>
      <c r="F17" s="58"/>
      <c r="G17" s="30">
        <v>44.3</v>
      </c>
      <c r="H17" s="2">
        <v>0.54</v>
      </c>
      <c r="I17" s="2">
        <f t="shared" si="0"/>
        <v>23.92</v>
      </c>
      <c r="J17" s="8"/>
      <c r="K17" s="19">
        <f>ROUND(IF(I17&gt;0,$I$27/$J$27,0),2)</f>
        <v>0.77</v>
      </c>
      <c r="L17" s="2">
        <f t="shared" si="3"/>
        <v>24.69</v>
      </c>
      <c r="M17" s="32">
        <v>4</v>
      </c>
      <c r="N17" s="25">
        <f t="shared" si="1"/>
        <v>98.76</v>
      </c>
      <c r="T17" s="39"/>
    </row>
    <row r="18" spans="1:23" x14ac:dyDescent="0.25">
      <c r="A18" s="3"/>
      <c r="B18" s="1"/>
      <c r="C18" s="1">
        <v>2</v>
      </c>
      <c r="D18" s="29" t="s">
        <v>33</v>
      </c>
      <c r="E18" s="57"/>
      <c r="F18" s="58"/>
      <c r="G18" s="30">
        <v>30</v>
      </c>
      <c r="H18" s="2">
        <v>0.54</v>
      </c>
      <c r="I18" s="2">
        <f t="shared" si="0"/>
        <v>16.2</v>
      </c>
      <c r="J18" s="8"/>
      <c r="K18" s="19">
        <f t="shared" ref="K18:K26" si="4">ROUND(IF(I18&gt;0,$I$27/$J$27,0),2)</f>
        <v>0.77</v>
      </c>
      <c r="L18" s="2">
        <f t="shared" si="3"/>
        <v>16.97</v>
      </c>
      <c r="M18" s="32">
        <v>4</v>
      </c>
      <c r="N18" s="25">
        <f t="shared" si="1"/>
        <v>67.88</v>
      </c>
      <c r="T18" s="39"/>
      <c r="V18" s="39"/>
      <c r="W18" s="39"/>
    </row>
    <row r="19" spans="1:23" x14ac:dyDescent="0.25">
      <c r="A19" s="3"/>
      <c r="B19" s="1"/>
      <c r="C19" s="1">
        <v>3</v>
      </c>
      <c r="D19" s="29" t="s">
        <v>34</v>
      </c>
      <c r="E19" s="59"/>
      <c r="F19" s="60"/>
      <c r="G19" s="30">
        <v>7.4</v>
      </c>
      <c r="H19" s="2">
        <v>0.54</v>
      </c>
      <c r="I19" s="2">
        <f t="shared" si="0"/>
        <v>4</v>
      </c>
      <c r="J19" s="8"/>
      <c r="K19" s="19">
        <f t="shared" si="4"/>
        <v>0.77</v>
      </c>
      <c r="L19" s="2">
        <f t="shared" si="3"/>
        <v>4.7699999999999996</v>
      </c>
      <c r="M19" s="32">
        <v>4</v>
      </c>
      <c r="N19" s="25">
        <f t="shared" si="1"/>
        <v>19.079999999999998</v>
      </c>
      <c r="T19" s="39"/>
      <c r="V19" s="39"/>
      <c r="W19" s="39"/>
    </row>
    <row r="20" spans="1:23" x14ac:dyDescent="0.25">
      <c r="A20" s="3"/>
      <c r="B20" s="1"/>
      <c r="C20" s="1">
        <v>4</v>
      </c>
      <c r="D20" s="29" t="s">
        <v>38</v>
      </c>
      <c r="E20" s="59"/>
      <c r="F20" s="60"/>
      <c r="G20" s="30">
        <v>15.3</v>
      </c>
      <c r="H20" s="2">
        <v>0.54</v>
      </c>
      <c r="I20" s="2">
        <f t="shared" si="0"/>
        <v>8.26</v>
      </c>
      <c r="J20" s="8"/>
      <c r="K20" s="19">
        <f t="shared" si="4"/>
        <v>0.77</v>
      </c>
      <c r="L20" s="2">
        <f t="shared" si="3"/>
        <v>9.0299999999999994</v>
      </c>
      <c r="M20" s="32">
        <v>4</v>
      </c>
      <c r="N20" s="25">
        <f t="shared" si="1"/>
        <v>36.119999999999997</v>
      </c>
      <c r="T20" s="39"/>
    </row>
    <row r="21" spans="1:23" x14ac:dyDescent="0.25">
      <c r="A21" s="3"/>
      <c r="B21" s="1"/>
      <c r="C21" s="1">
        <v>5</v>
      </c>
      <c r="D21" s="29"/>
      <c r="E21" s="59"/>
      <c r="F21" s="60"/>
      <c r="G21" s="30"/>
      <c r="H21" s="2">
        <v>0.54</v>
      </c>
      <c r="I21" s="2">
        <f t="shared" si="0"/>
        <v>0</v>
      </c>
      <c r="J21" s="8"/>
      <c r="K21" s="19">
        <f t="shared" si="4"/>
        <v>0</v>
      </c>
      <c r="L21" s="2">
        <f t="shared" si="3"/>
        <v>0</v>
      </c>
      <c r="M21" s="32"/>
      <c r="N21" s="25">
        <f t="shared" si="1"/>
        <v>0</v>
      </c>
      <c r="T21" s="39"/>
    </row>
    <row r="22" spans="1:23" x14ac:dyDescent="0.25">
      <c r="A22" s="3"/>
      <c r="B22" s="1"/>
      <c r="C22" s="1">
        <v>6</v>
      </c>
      <c r="D22" s="29"/>
      <c r="E22" s="59"/>
      <c r="F22" s="60"/>
      <c r="G22" s="30"/>
      <c r="H22" s="2">
        <v>0.54</v>
      </c>
      <c r="I22" s="2">
        <f t="shared" si="0"/>
        <v>0</v>
      </c>
      <c r="J22" s="8"/>
      <c r="K22" s="19">
        <f t="shared" si="4"/>
        <v>0</v>
      </c>
      <c r="L22" s="2">
        <f t="shared" si="3"/>
        <v>0</v>
      </c>
      <c r="M22" s="32"/>
      <c r="N22" s="25">
        <f t="shared" si="1"/>
        <v>0</v>
      </c>
      <c r="T22" s="39"/>
    </row>
    <row r="23" spans="1:23" x14ac:dyDescent="0.25">
      <c r="A23" s="3"/>
      <c r="B23" s="1"/>
      <c r="C23" s="1">
        <v>7</v>
      </c>
      <c r="D23" s="29"/>
      <c r="E23" s="59"/>
      <c r="F23" s="60"/>
      <c r="G23" s="30"/>
      <c r="H23" s="2">
        <v>0.54</v>
      </c>
      <c r="I23" s="2">
        <f t="shared" si="0"/>
        <v>0</v>
      </c>
      <c r="J23" s="8"/>
      <c r="K23" s="19">
        <f t="shared" si="4"/>
        <v>0</v>
      </c>
      <c r="L23" s="2">
        <f t="shared" si="3"/>
        <v>0</v>
      </c>
      <c r="M23" s="32"/>
      <c r="N23" s="25">
        <f t="shared" si="1"/>
        <v>0</v>
      </c>
      <c r="T23" s="39"/>
    </row>
    <row r="24" spans="1:23" x14ac:dyDescent="0.25">
      <c r="A24" s="3"/>
      <c r="B24" s="1"/>
      <c r="C24" s="1">
        <v>8</v>
      </c>
      <c r="D24" s="29"/>
      <c r="E24" s="59"/>
      <c r="F24" s="60"/>
      <c r="G24" s="30"/>
      <c r="H24" s="2">
        <v>0.54</v>
      </c>
      <c r="I24" s="2">
        <f t="shared" si="0"/>
        <v>0</v>
      </c>
      <c r="J24" s="8"/>
      <c r="K24" s="19">
        <f t="shared" si="4"/>
        <v>0</v>
      </c>
      <c r="L24" s="2">
        <f t="shared" si="3"/>
        <v>0</v>
      </c>
      <c r="M24" s="32"/>
      <c r="N24" s="25">
        <f t="shared" si="1"/>
        <v>0</v>
      </c>
      <c r="T24" s="39"/>
    </row>
    <row r="25" spans="1:23" x14ac:dyDescent="0.25">
      <c r="A25" s="3"/>
      <c r="B25" s="1"/>
      <c r="C25" s="1">
        <v>9</v>
      </c>
      <c r="D25" s="29"/>
      <c r="E25" s="59"/>
      <c r="F25" s="60"/>
      <c r="G25" s="30"/>
      <c r="H25" s="2">
        <v>0.54</v>
      </c>
      <c r="I25" s="2">
        <f t="shared" si="0"/>
        <v>0</v>
      </c>
      <c r="J25" s="8"/>
      <c r="K25" s="19">
        <f t="shared" si="4"/>
        <v>0</v>
      </c>
      <c r="L25" s="2">
        <f t="shared" si="3"/>
        <v>0</v>
      </c>
      <c r="M25" s="32"/>
      <c r="N25" s="25">
        <f t="shared" si="1"/>
        <v>0</v>
      </c>
      <c r="T25" s="39"/>
    </row>
    <row r="26" spans="1:23" x14ac:dyDescent="0.25">
      <c r="A26" s="3"/>
      <c r="B26" s="1"/>
      <c r="C26" s="1">
        <v>10</v>
      </c>
      <c r="D26" s="31"/>
      <c r="E26" s="63"/>
      <c r="F26" s="60"/>
      <c r="G26" s="30"/>
      <c r="H26" s="2">
        <v>0.54</v>
      </c>
      <c r="I26" s="2">
        <f t="shared" si="0"/>
        <v>0</v>
      </c>
      <c r="J26" s="8"/>
      <c r="K26" s="19">
        <f t="shared" si="4"/>
        <v>0</v>
      </c>
      <c r="L26" s="2">
        <f t="shared" si="3"/>
        <v>0</v>
      </c>
      <c r="M26" s="32"/>
      <c r="N26" s="25">
        <f t="shared" si="1"/>
        <v>0</v>
      </c>
      <c r="T26" s="39"/>
    </row>
    <row r="27" spans="1:23" x14ac:dyDescent="0.25">
      <c r="A27" s="61" t="s">
        <v>35</v>
      </c>
      <c r="B27" s="62"/>
      <c r="C27" s="59"/>
      <c r="D27" s="60"/>
      <c r="E27" s="59"/>
      <c r="F27" s="60"/>
      <c r="G27" s="30">
        <v>5.7</v>
      </c>
      <c r="H27" s="2">
        <v>0.54</v>
      </c>
      <c r="I27" s="42">
        <f>ROUND(SUM(G27:G28)*H27,2)</f>
        <v>6.16</v>
      </c>
      <c r="J27" s="7">
        <f>COUNTA(D7:D26)</f>
        <v>8</v>
      </c>
      <c r="K27" s="8"/>
      <c r="L27" s="10"/>
      <c r="M27" s="20"/>
      <c r="N27" s="20"/>
      <c r="T27" s="39"/>
    </row>
    <row r="28" spans="1:23" x14ac:dyDescent="0.25">
      <c r="A28" s="61" t="s">
        <v>36</v>
      </c>
      <c r="B28" s="62"/>
      <c r="C28" s="59"/>
      <c r="D28" s="60"/>
      <c r="E28" s="59"/>
      <c r="F28" s="60"/>
      <c r="G28" s="30">
        <v>5.7</v>
      </c>
      <c r="H28" s="2">
        <v>0.54</v>
      </c>
      <c r="I28" s="37"/>
      <c r="J28" s="22"/>
      <c r="K28" s="22"/>
      <c r="L28" s="10"/>
      <c r="M28" s="20"/>
      <c r="N28" s="20"/>
      <c r="T28" s="39"/>
    </row>
    <row r="29" spans="1:23" x14ac:dyDescent="0.25">
      <c r="A29" s="4"/>
      <c r="B29" s="8"/>
      <c r="C29" s="64"/>
      <c r="D29" s="65"/>
      <c r="E29" s="66" t="s">
        <v>23</v>
      </c>
      <c r="F29" s="67"/>
      <c r="G29" s="9">
        <f>SUM(G7:G28)</f>
        <v>205.4</v>
      </c>
      <c r="H29" s="10">
        <v>0.54</v>
      </c>
      <c r="I29" s="68" t="s">
        <v>24</v>
      </c>
      <c r="J29" s="69"/>
      <c r="K29" s="70"/>
      <c r="L29" s="2">
        <f>SUM(L7:L26)</f>
        <v>110.92</v>
      </c>
      <c r="M29" s="20"/>
      <c r="N29" s="21">
        <f>SUM(N7:N27)</f>
        <v>443.68</v>
      </c>
      <c r="T29" s="39"/>
    </row>
    <row r="31" spans="1:23" s="14" customFormat="1" x14ac:dyDescent="0.25">
      <c r="I31" s="38"/>
      <c r="R31"/>
    </row>
    <row r="32" spans="1:23" x14ac:dyDescent="0.25">
      <c r="A32" s="11" t="s">
        <v>25</v>
      </c>
      <c r="B32" s="14"/>
      <c r="C32" s="12"/>
      <c r="D32" s="71"/>
      <c r="E32" s="71"/>
      <c r="F32" s="71"/>
      <c r="G32" s="13" t="s">
        <v>26</v>
      </c>
      <c r="H32" s="71"/>
      <c r="I32" s="71"/>
      <c r="J32" s="71"/>
      <c r="K32" s="13" t="s">
        <v>27</v>
      </c>
      <c r="L32" s="17"/>
    </row>
    <row r="34" spans="1:1" x14ac:dyDescent="0.25">
      <c r="A34" s="18" t="s">
        <v>28</v>
      </c>
    </row>
  </sheetData>
  <protectedRanges>
    <protectedRange sqref="M7:M26" name="Range2"/>
    <protectedRange sqref="C3:F3 J2:L2 A7 D32:F32 H32:J32 L32 C27:G28 D7:G26" name="Range1"/>
    <protectedRange sqref="J3 L3" name="Range3"/>
  </protectedRanges>
  <mergeCells count="37">
    <mergeCell ref="A1:L1"/>
    <mergeCell ref="J2:L2"/>
    <mergeCell ref="C3:F3"/>
    <mergeCell ref="I5:M5"/>
    <mergeCell ref="C6:D6"/>
    <mergeCell ref="E6:F6"/>
    <mergeCell ref="E18:F18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A28:B28"/>
    <mergeCell ref="C28:D28"/>
    <mergeCell ref="E28:F28"/>
    <mergeCell ref="E19:F19"/>
    <mergeCell ref="E20:F20"/>
    <mergeCell ref="E21:F21"/>
    <mergeCell ref="E22:F22"/>
    <mergeCell ref="E23:F23"/>
    <mergeCell ref="E24:F24"/>
    <mergeCell ref="E25:F25"/>
    <mergeCell ref="E26:F26"/>
    <mergeCell ref="A27:B27"/>
    <mergeCell ref="C27:D27"/>
    <mergeCell ref="E27:F27"/>
    <mergeCell ref="C29:D29"/>
    <mergeCell ref="E29:F29"/>
    <mergeCell ref="I29:K29"/>
    <mergeCell ref="D32:F32"/>
    <mergeCell ref="H32:J32"/>
  </mergeCells>
  <conditionalFormatting sqref="L29">
    <cfRule type="cellIs" dxfId="5" priority="1" operator="equal">
      <formula>$G$29*$H$29</formula>
    </cfRule>
    <cfRule type="cellIs" dxfId="4" priority="2" operator="notEqual">
      <formula>$G$29*$H$29</formula>
    </cfRule>
  </conditionalFormatting>
  <pageMargins left="0" right="0" top="0.25" bottom="0" header="0" footer="0"/>
  <pageSetup scale="87" fitToHeight="0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34"/>
  <sheetViews>
    <sheetView zoomScale="90" zoomScaleNormal="90" workbookViewId="0">
      <selection activeCell="N7" sqref="N7"/>
    </sheetView>
  </sheetViews>
  <sheetFormatPr defaultRowHeight="15" x14ac:dyDescent="0.25"/>
  <cols>
    <col min="1" max="1" width="14.85546875" customWidth="1"/>
    <col min="2" max="2" width="8.5703125" customWidth="1"/>
    <col min="3" max="3" width="5" customWidth="1"/>
    <col min="4" max="4" width="21" customWidth="1"/>
    <col min="5" max="5" width="7.42578125" customWidth="1"/>
    <col min="6" max="6" width="25.28515625" customWidth="1"/>
    <col min="7" max="7" width="6.28515625" bestFit="1" customWidth="1"/>
    <col min="8" max="8" width="8.140625" customWidth="1"/>
    <col min="9" max="9" width="9.7109375" style="35" bestFit="1" customWidth="1"/>
    <col min="10" max="10" width="9.5703125" bestFit="1" customWidth="1"/>
    <col min="14" max="14" width="13.7109375" bestFit="1" customWidth="1"/>
    <col min="20" max="20" width="12.140625" customWidth="1"/>
    <col min="25" max="25" width="13.28515625" customWidth="1"/>
  </cols>
  <sheetData>
    <row r="1" spans="1:23" ht="18.75" x14ac:dyDescent="0.3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23" x14ac:dyDescent="0.25">
      <c r="H2" s="11"/>
      <c r="I2" s="34" t="s">
        <v>1</v>
      </c>
      <c r="J2" s="51"/>
      <c r="K2" s="52"/>
      <c r="L2" s="52"/>
    </row>
    <row r="3" spans="1:23" x14ac:dyDescent="0.25">
      <c r="A3" s="15" t="s">
        <v>30</v>
      </c>
      <c r="B3" s="16"/>
      <c r="C3" s="53"/>
      <c r="D3" s="53"/>
      <c r="E3" s="53"/>
      <c r="F3" s="53"/>
      <c r="G3" s="11"/>
      <c r="H3" t="s">
        <v>31</v>
      </c>
      <c r="J3" s="33"/>
      <c r="K3" s="26" t="s">
        <v>4</v>
      </c>
      <c r="L3" s="33"/>
    </row>
    <row r="5" spans="1:23" ht="15.75" x14ac:dyDescent="0.25">
      <c r="I5" s="54" t="s">
        <v>5</v>
      </c>
      <c r="J5" s="54"/>
      <c r="K5" s="54"/>
      <c r="L5" s="54"/>
      <c r="M5" s="54"/>
      <c r="N5" s="24">
        <f>N29</f>
        <v>1963.44</v>
      </c>
    </row>
    <row r="6" spans="1:23" ht="77.25" x14ac:dyDescent="0.25">
      <c r="A6" s="23" t="s">
        <v>6</v>
      </c>
      <c r="B6" s="5" t="s">
        <v>7</v>
      </c>
      <c r="C6" s="55" t="s">
        <v>8</v>
      </c>
      <c r="D6" s="56"/>
      <c r="E6" s="55" t="s">
        <v>9</v>
      </c>
      <c r="F6" s="56"/>
      <c r="G6" s="6" t="s">
        <v>10</v>
      </c>
      <c r="H6" s="6" t="s">
        <v>11</v>
      </c>
      <c r="I6" s="36" t="s">
        <v>12</v>
      </c>
      <c r="J6" s="6" t="s">
        <v>13</v>
      </c>
      <c r="K6" s="6" t="s">
        <v>14</v>
      </c>
      <c r="L6" s="6" t="s">
        <v>15</v>
      </c>
      <c r="M6" s="6" t="s">
        <v>16</v>
      </c>
      <c r="N6" s="6" t="s">
        <v>17</v>
      </c>
    </row>
    <row r="7" spans="1:23" ht="44.25" customHeight="1" x14ac:dyDescent="0.25">
      <c r="A7" s="28"/>
      <c r="B7" s="27" t="s">
        <v>18</v>
      </c>
      <c r="C7" s="1">
        <v>1</v>
      </c>
      <c r="D7" s="29" t="s">
        <v>32</v>
      </c>
      <c r="E7" s="57"/>
      <c r="F7" s="58"/>
      <c r="G7" s="30">
        <v>50.5</v>
      </c>
      <c r="H7" s="2">
        <v>0.54</v>
      </c>
      <c r="I7" s="2">
        <f t="shared" ref="I7:I26" si="0">ROUND(G7*H7,2)</f>
        <v>27.27</v>
      </c>
      <c r="J7" s="8"/>
      <c r="K7" s="19">
        <f>ROUND(IF(I7&gt;0,$I$27/$J$27,0),2)</f>
        <v>27.27</v>
      </c>
      <c r="L7" s="2">
        <f>ROUND(I7+K7,2)</f>
        <v>54.54</v>
      </c>
      <c r="M7" s="32">
        <v>18</v>
      </c>
      <c r="N7" s="25">
        <f t="shared" ref="N7:N26" si="1">L7*M7</f>
        <v>981.72</v>
      </c>
    </row>
    <row r="8" spans="1:23" ht="15" customHeight="1" x14ac:dyDescent="0.25">
      <c r="A8" s="3"/>
      <c r="B8" s="1"/>
      <c r="C8" s="1">
        <v>2</v>
      </c>
      <c r="D8" s="29"/>
      <c r="E8" s="57"/>
      <c r="F8" s="58"/>
      <c r="G8" s="30"/>
      <c r="H8" s="2">
        <v>0.54</v>
      </c>
      <c r="I8" s="2">
        <f t="shared" si="0"/>
        <v>0</v>
      </c>
      <c r="J8" s="8"/>
      <c r="K8" s="19">
        <f t="shared" ref="K8:K16" si="2">ROUND(IF(I8&gt;0,$I$27/$J$27,0),2)</f>
        <v>0</v>
      </c>
      <c r="L8" s="2">
        <f t="shared" ref="L8:L26" si="3">ROUND(I8+K8,2)</f>
        <v>0</v>
      </c>
      <c r="M8" s="32"/>
      <c r="N8" s="25">
        <f t="shared" si="1"/>
        <v>0</v>
      </c>
      <c r="T8" s="39"/>
      <c r="V8" s="39"/>
      <c r="W8" s="39"/>
    </row>
    <row r="9" spans="1:23" x14ac:dyDescent="0.25">
      <c r="A9" s="3"/>
      <c r="B9" s="1"/>
      <c r="C9" s="1">
        <v>3</v>
      </c>
      <c r="D9" s="29"/>
      <c r="E9" s="57"/>
      <c r="F9" s="58"/>
      <c r="G9" s="30"/>
      <c r="H9" s="2">
        <v>0.54</v>
      </c>
      <c r="I9" s="2">
        <f t="shared" si="0"/>
        <v>0</v>
      </c>
      <c r="J9" s="8"/>
      <c r="K9" s="19">
        <f t="shared" si="2"/>
        <v>0</v>
      </c>
      <c r="L9" s="2">
        <f t="shared" si="3"/>
        <v>0</v>
      </c>
      <c r="M9" s="32"/>
      <c r="N9" s="25">
        <f t="shared" si="1"/>
        <v>0</v>
      </c>
    </row>
    <row r="10" spans="1:23" x14ac:dyDescent="0.25">
      <c r="A10" s="3"/>
      <c r="B10" s="1"/>
      <c r="C10" s="1">
        <v>4</v>
      </c>
      <c r="D10" s="29"/>
      <c r="E10" s="57"/>
      <c r="F10" s="58"/>
      <c r="G10" s="30"/>
      <c r="H10" s="2">
        <v>0.54</v>
      </c>
      <c r="I10" s="2">
        <f t="shared" si="0"/>
        <v>0</v>
      </c>
      <c r="J10" s="8"/>
      <c r="K10" s="19">
        <f t="shared" si="2"/>
        <v>0</v>
      </c>
      <c r="L10" s="2">
        <f t="shared" si="3"/>
        <v>0</v>
      </c>
      <c r="M10" s="32"/>
      <c r="N10" s="25">
        <f t="shared" si="1"/>
        <v>0</v>
      </c>
    </row>
    <row r="11" spans="1:23" x14ac:dyDescent="0.25">
      <c r="A11" s="3"/>
      <c r="B11" s="1"/>
      <c r="C11" s="1">
        <v>5</v>
      </c>
      <c r="D11" s="29"/>
      <c r="E11" s="57"/>
      <c r="F11" s="58"/>
      <c r="G11" s="30"/>
      <c r="H11" s="2">
        <v>0.54</v>
      </c>
      <c r="I11" s="2">
        <f t="shared" si="0"/>
        <v>0</v>
      </c>
      <c r="J11" s="8"/>
      <c r="K11" s="19">
        <f t="shared" si="2"/>
        <v>0</v>
      </c>
      <c r="L11" s="2">
        <f t="shared" si="3"/>
        <v>0</v>
      </c>
      <c r="M11" s="32"/>
      <c r="N11" s="25">
        <f t="shared" si="1"/>
        <v>0</v>
      </c>
    </row>
    <row r="12" spans="1:23" x14ac:dyDescent="0.25">
      <c r="A12" s="3"/>
      <c r="B12" s="1"/>
      <c r="C12" s="1">
        <v>6</v>
      </c>
      <c r="D12" s="29"/>
      <c r="E12" s="57"/>
      <c r="F12" s="58"/>
      <c r="G12" s="30"/>
      <c r="H12" s="2">
        <v>0.54</v>
      </c>
      <c r="I12" s="2">
        <f t="shared" si="0"/>
        <v>0</v>
      </c>
      <c r="J12" s="8"/>
      <c r="K12" s="19">
        <f t="shared" si="2"/>
        <v>0</v>
      </c>
      <c r="L12" s="2">
        <f t="shared" si="3"/>
        <v>0</v>
      </c>
      <c r="M12" s="32"/>
      <c r="N12" s="25">
        <f t="shared" si="1"/>
        <v>0</v>
      </c>
      <c r="T12" s="39"/>
      <c r="V12" s="39"/>
      <c r="W12" s="39"/>
    </row>
    <row r="13" spans="1:23" x14ac:dyDescent="0.25">
      <c r="A13" s="3"/>
      <c r="B13" s="1"/>
      <c r="C13" s="1">
        <v>7</v>
      </c>
      <c r="D13" s="29"/>
      <c r="E13" s="57"/>
      <c r="F13" s="58"/>
      <c r="G13" s="30"/>
      <c r="H13" s="2">
        <v>0.54</v>
      </c>
      <c r="I13" s="2">
        <f t="shared" si="0"/>
        <v>0</v>
      </c>
      <c r="J13" s="8"/>
      <c r="K13" s="19">
        <f t="shared" si="2"/>
        <v>0</v>
      </c>
      <c r="L13" s="2">
        <f t="shared" si="3"/>
        <v>0</v>
      </c>
      <c r="M13" s="32"/>
      <c r="N13" s="25">
        <f t="shared" si="1"/>
        <v>0</v>
      </c>
      <c r="T13" s="39"/>
      <c r="V13" s="39"/>
      <c r="W13" s="39"/>
    </row>
    <row r="14" spans="1:23" x14ac:dyDescent="0.25">
      <c r="A14" s="3"/>
      <c r="B14" s="1"/>
      <c r="C14" s="1">
        <v>8</v>
      </c>
      <c r="D14" s="29"/>
      <c r="E14" s="59"/>
      <c r="F14" s="60"/>
      <c r="G14" s="30"/>
      <c r="H14" s="2">
        <v>0.54</v>
      </c>
      <c r="I14" s="2">
        <f t="shared" si="0"/>
        <v>0</v>
      </c>
      <c r="J14" s="8"/>
      <c r="K14" s="19">
        <f t="shared" si="2"/>
        <v>0</v>
      </c>
      <c r="L14" s="2">
        <f t="shared" si="3"/>
        <v>0</v>
      </c>
      <c r="M14" s="32"/>
      <c r="N14" s="25">
        <f t="shared" si="1"/>
        <v>0</v>
      </c>
      <c r="T14" s="39"/>
      <c r="V14" s="39"/>
      <c r="W14" s="39"/>
    </row>
    <row r="15" spans="1:23" x14ac:dyDescent="0.25">
      <c r="A15" s="3"/>
      <c r="B15" s="1"/>
      <c r="C15" s="1">
        <v>9</v>
      </c>
      <c r="D15" s="29"/>
      <c r="E15" s="59"/>
      <c r="F15" s="60"/>
      <c r="G15" s="30"/>
      <c r="H15" s="2">
        <v>0.54</v>
      </c>
      <c r="I15" s="2">
        <f t="shared" si="0"/>
        <v>0</v>
      </c>
      <c r="J15" s="8"/>
      <c r="K15" s="19">
        <f t="shared" si="2"/>
        <v>0</v>
      </c>
      <c r="L15" s="2">
        <f t="shared" si="3"/>
        <v>0</v>
      </c>
      <c r="M15" s="32"/>
      <c r="N15" s="25">
        <f t="shared" si="1"/>
        <v>0</v>
      </c>
      <c r="T15" s="39"/>
    </row>
    <row r="16" spans="1:23" x14ac:dyDescent="0.25">
      <c r="A16" s="3"/>
      <c r="B16" s="1"/>
      <c r="C16" s="1">
        <v>10</v>
      </c>
      <c r="D16" s="29"/>
      <c r="E16" s="59"/>
      <c r="F16" s="60"/>
      <c r="G16" s="30"/>
      <c r="H16" s="2">
        <v>0.54</v>
      </c>
      <c r="I16" s="2">
        <f t="shared" si="0"/>
        <v>0</v>
      </c>
      <c r="J16" s="8"/>
      <c r="K16" s="19">
        <f t="shared" si="2"/>
        <v>0</v>
      </c>
      <c r="L16" s="2">
        <f t="shared" si="3"/>
        <v>0</v>
      </c>
      <c r="M16" s="32"/>
      <c r="N16" s="25">
        <f t="shared" si="1"/>
        <v>0</v>
      </c>
      <c r="T16" s="39"/>
    </row>
    <row r="17" spans="1:23" ht="26.25" customHeight="1" x14ac:dyDescent="0.25">
      <c r="A17" s="3"/>
      <c r="B17" s="27" t="s">
        <v>19</v>
      </c>
      <c r="C17" s="1">
        <v>1</v>
      </c>
      <c r="D17" s="29" t="s">
        <v>32</v>
      </c>
      <c r="E17" s="57"/>
      <c r="F17" s="58"/>
      <c r="G17" s="30">
        <v>50.5</v>
      </c>
      <c r="H17" s="2">
        <v>0.54</v>
      </c>
      <c r="I17" s="2">
        <f t="shared" si="0"/>
        <v>27.27</v>
      </c>
      <c r="J17" s="8"/>
      <c r="K17" s="19">
        <f>ROUND(IF(I17&gt;0,$I$27/$J$27,0),2)</f>
        <v>27.27</v>
      </c>
      <c r="L17" s="2">
        <f t="shared" si="3"/>
        <v>54.54</v>
      </c>
      <c r="M17" s="32">
        <v>18</v>
      </c>
      <c r="N17" s="25">
        <f t="shared" si="1"/>
        <v>981.72</v>
      </c>
      <c r="T17" s="39"/>
    </row>
    <row r="18" spans="1:23" x14ac:dyDescent="0.25">
      <c r="A18" s="3"/>
      <c r="B18" s="1"/>
      <c r="C18" s="1">
        <v>2</v>
      </c>
      <c r="D18" s="29"/>
      <c r="E18" s="57"/>
      <c r="F18" s="58"/>
      <c r="G18" s="30"/>
      <c r="H18" s="2">
        <v>0.54</v>
      </c>
      <c r="I18" s="2">
        <f t="shared" si="0"/>
        <v>0</v>
      </c>
      <c r="J18" s="8"/>
      <c r="K18" s="19">
        <f t="shared" ref="K18:K26" si="4">ROUND(IF(I18&gt;0,$I$27/$J$27,0),2)</f>
        <v>0</v>
      </c>
      <c r="L18" s="2">
        <f t="shared" si="3"/>
        <v>0</v>
      </c>
      <c r="M18" s="32"/>
      <c r="N18" s="25">
        <f t="shared" si="1"/>
        <v>0</v>
      </c>
      <c r="T18" s="39"/>
      <c r="V18" s="39"/>
      <c r="W18" s="39"/>
    </row>
    <row r="19" spans="1:23" x14ac:dyDescent="0.25">
      <c r="A19" s="3"/>
      <c r="B19" s="1"/>
      <c r="C19" s="1">
        <v>3</v>
      </c>
      <c r="D19" s="29"/>
      <c r="E19" s="59"/>
      <c r="F19" s="60"/>
      <c r="G19" s="30"/>
      <c r="H19" s="2">
        <v>0.54</v>
      </c>
      <c r="I19" s="2">
        <f t="shared" si="0"/>
        <v>0</v>
      </c>
      <c r="J19" s="8"/>
      <c r="K19" s="19">
        <f t="shared" si="4"/>
        <v>0</v>
      </c>
      <c r="L19" s="2">
        <f t="shared" si="3"/>
        <v>0</v>
      </c>
      <c r="M19" s="32"/>
      <c r="N19" s="25">
        <f t="shared" si="1"/>
        <v>0</v>
      </c>
      <c r="T19" s="39"/>
      <c r="V19" s="39"/>
      <c r="W19" s="39"/>
    </row>
    <row r="20" spans="1:23" x14ac:dyDescent="0.25">
      <c r="A20" s="3"/>
      <c r="B20" s="1"/>
      <c r="C20" s="1">
        <v>4</v>
      </c>
      <c r="D20" s="29"/>
      <c r="E20" s="59"/>
      <c r="F20" s="60"/>
      <c r="G20" s="30"/>
      <c r="H20" s="2">
        <v>0.54</v>
      </c>
      <c r="I20" s="2">
        <f t="shared" si="0"/>
        <v>0</v>
      </c>
      <c r="J20" s="8"/>
      <c r="K20" s="19">
        <f t="shared" si="4"/>
        <v>0</v>
      </c>
      <c r="L20" s="2">
        <f t="shared" si="3"/>
        <v>0</v>
      </c>
      <c r="M20" s="32"/>
      <c r="N20" s="25">
        <f t="shared" si="1"/>
        <v>0</v>
      </c>
      <c r="T20" s="39"/>
    </row>
    <row r="21" spans="1:23" x14ac:dyDescent="0.25">
      <c r="A21" s="3"/>
      <c r="B21" s="1"/>
      <c r="C21" s="1">
        <v>5</v>
      </c>
      <c r="D21" s="29"/>
      <c r="E21" s="59"/>
      <c r="F21" s="60"/>
      <c r="G21" s="30"/>
      <c r="H21" s="2">
        <v>0.54</v>
      </c>
      <c r="I21" s="2">
        <f t="shared" si="0"/>
        <v>0</v>
      </c>
      <c r="J21" s="8"/>
      <c r="K21" s="19">
        <f t="shared" si="4"/>
        <v>0</v>
      </c>
      <c r="L21" s="2">
        <f t="shared" si="3"/>
        <v>0</v>
      </c>
      <c r="M21" s="32"/>
      <c r="N21" s="25">
        <f t="shared" si="1"/>
        <v>0</v>
      </c>
      <c r="T21" s="39"/>
    </row>
    <row r="22" spans="1:23" x14ac:dyDescent="0.25">
      <c r="A22" s="3"/>
      <c r="B22" s="1"/>
      <c r="C22" s="1">
        <v>6</v>
      </c>
      <c r="D22" s="29"/>
      <c r="E22" s="59"/>
      <c r="F22" s="60"/>
      <c r="G22" s="30"/>
      <c r="H22" s="2">
        <v>0.54</v>
      </c>
      <c r="I22" s="2">
        <f t="shared" si="0"/>
        <v>0</v>
      </c>
      <c r="J22" s="8"/>
      <c r="K22" s="19">
        <f t="shared" si="4"/>
        <v>0</v>
      </c>
      <c r="L22" s="2">
        <f t="shared" si="3"/>
        <v>0</v>
      </c>
      <c r="M22" s="32"/>
      <c r="N22" s="25">
        <f t="shared" si="1"/>
        <v>0</v>
      </c>
      <c r="T22" s="39"/>
    </row>
    <row r="23" spans="1:23" x14ac:dyDescent="0.25">
      <c r="A23" s="3"/>
      <c r="B23" s="1"/>
      <c r="C23" s="1">
        <v>7</v>
      </c>
      <c r="D23" s="29"/>
      <c r="E23" s="59"/>
      <c r="F23" s="60"/>
      <c r="G23" s="30"/>
      <c r="H23" s="2">
        <v>0.54</v>
      </c>
      <c r="I23" s="2">
        <f t="shared" si="0"/>
        <v>0</v>
      </c>
      <c r="J23" s="8"/>
      <c r="K23" s="19">
        <f t="shared" si="4"/>
        <v>0</v>
      </c>
      <c r="L23" s="2">
        <f t="shared" si="3"/>
        <v>0</v>
      </c>
      <c r="M23" s="32"/>
      <c r="N23" s="25">
        <f t="shared" si="1"/>
        <v>0</v>
      </c>
      <c r="T23" s="39"/>
    </row>
    <row r="24" spans="1:23" x14ac:dyDescent="0.25">
      <c r="A24" s="3"/>
      <c r="B24" s="1"/>
      <c r="C24" s="1">
        <v>8</v>
      </c>
      <c r="D24" s="29"/>
      <c r="E24" s="59"/>
      <c r="F24" s="60"/>
      <c r="G24" s="30"/>
      <c r="H24" s="2">
        <v>0.54</v>
      </c>
      <c r="I24" s="2">
        <f t="shared" si="0"/>
        <v>0</v>
      </c>
      <c r="J24" s="8"/>
      <c r="K24" s="19">
        <f t="shared" si="4"/>
        <v>0</v>
      </c>
      <c r="L24" s="2">
        <f t="shared" si="3"/>
        <v>0</v>
      </c>
      <c r="M24" s="32"/>
      <c r="N24" s="25">
        <f t="shared" si="1"/>
        <v>0</v>
      </c>
      <c r="T24" s="39"/>
    </row>
    <row r="25" spans="1:23" x14ac:dyDescent="0.25">
      <c r="A25" s="3"/>
      <c r="B25" s="1"/>
      <c r="C25" s="1">
        <v>9</v>
      </c>
      <c r="D25" s="29"/>
      <c r="E25" s="59"/>
      <c r="F25" s="60"/>
      <c r="G25" s="30"/>
      <c r="H25" s="2">
        <v>0.54</v>
      </c>
      <c r="I25" s="2">
        <f t="shared" si="0"/>
        <v>0</v>
      </c>
      <c r="J25" s="8"/>
      <c r="K25" s="19">
        <f t="shared" si="4"/>
        <v>0</v>
      </c>
      <c r="L25" s="2">
        <f t="shared" si="3"/>
        <v>0</v>
      </c>
      <c r="M25" s="32"/>
      <c r="N25" s="25">
        <f t="shared" si="1"/>
        <v>0</v>
      </c>
      <c r="T25" s="39"/>
    </row>
    <row r="26" spans="1:23" x14ac:dyDescent="0.25">
      <c r="A26" s="3"/>
      <c r="B26" s="1"/>
      <c r="C26" s="1">
        <v>10</v>
      </c>
      <c r="D26" s="31"/>
      <c r="E26" s="63"/>
      <c r="F26" s="60"/>
      <c r="G26" s="30"/>
      <c r="H26" s="2">
        <v>0.54</v>
      </c>
      <c r="I26" s="2">
        <f t="shared" si="0"/>
        <v>0</v>
      </c>
      <c r="J26" s="8"/>
      <c r="K26" s="19">
        <f t="shared" si="4"/>
        <v>0</v>
      </c>
      <c r="L26" s="2">
        <f t="shared" si="3"/>
        <v>0</v>
      </c>
      <c r="M26" s="32"/>
      <c r="N26" s="25">
        <f t="shared" si="1"/>
        <v>0</v>
      </c>
      <c r="T26" s="39"/>
    </row>
    <row r="27" spans="1:23" x14ac:dyDescent="0.25">
      <c r="A27" s="61" t="s">
        <v>35</v>
      </c>
      <c r="B27" s="62"/>
      <c r="C27" s="59"/>
      <c r="D27" s="60"/>
      <c r="E27" s="59"/>
      <c r="F27" s="60"/>
      <c r="G27" s="30">
        <v>50.5</v>
      </c>
      <c r="H27" s="2">
        <v>0.54</v>
      </c>
      <c r="I27" s="42">
        <f>ROUND(SUM(G27:G28)*H27,2)</f>
        <v>54.54</v>
      </c>
      <c r="J27" s="7">
        <f>COUNTA(D7:D26)</f>
        <v>2</v>
      </c>
      <c r="K27" s="8"/>
      <c r="L27" s="10"/>
      <c r="M27" s="20"/>
      <c r="N27" s="20"/>
      <c r="T27" s="39"/>
    </row>
    <row r="28" spans="1:23" x14ac:dyDescent="0.25">
      <c r="A28" s="61" t="s">
        <v>36</v>
      </c>
      <c r="B28" s="62"/>
      <c r="C28" s="59"/>
      <c r="D28" s="60"/>
      <c r="E28" s="59"/>
      <c r="F28" s="60"/>
      <c r="G28" s="30">
        <v>50.5</v>
      </c>
      <c r="H28" s="2">
        <v>0.54</v>
      </c>
      <c r="I28" s="37"/>
      <c r="J28" s="22"/>
      <c r="K28" s="22"/>
      <c r="L28" s="10"/>
      <c r="M28" s="20"/>
      <c r="N28" s="20"/>
      <c r="T28" s="39"/>
    </row>
    <row r="29" spans="1:23" x14ac:dyDescent="0.25">
      <c r="A29" s="4"/>
      <c r="B29" s="8"/>
      <c r="C29" s="64"/>
      <c r="D29" s="65"/>
      <c r="E29" s="66" t="s">
        <v>23</v>
      </c>
      <c r="F29" s="67"/>
      <c r="G29" s="9">
        <f>SUM(G7:G28)</f>
        <v>202</v>
      </c>
      <c r="H29" s="10">
        <v>0.54</v>
      </c>
      <c r="I29" s="68" t="s">
        <v>24</v>
      </c>
      <c r="J29" s="69"/>
      <c r="K29" s="70"/>
      <c r="L29" s="2">
        <f>SUM(L7:L26)</f>
        <v>109.08</v>
      </c>
      <c r="M29" s="20"/>
      <c r="N29" s="21">
        <f>SUM(N7:N27)</f>
        <v>1963.44</v>
      </c>
      <c r="T29" s="39"/>
    </row>
    <row r="31" spans="1:23" s="14" customFormat="1" x14ac:dyDescent="0.25">
      <c r="I31" s="38"/>
      <c r="R31"/>
    </row>
    <row r="32" spans="1:23" x14ac:dyDescent="0.25">
      <c r="A32" s="11" t="s">
        <v>25</v>
      </c>
      <c r="B32" s="14"/>
      <c r="C32" s="12"/>
      <c r="D32" s="71"/>
      <c r="E32" s="71"/>
      <c r="F32" s="71"/>
      <c r="G32" s="13" t="s">
        <v>26</v>
      </c>
      <c r="H32" s="71"/>
      <c r="I32" s="71"/>
      <c r="J32" s="71"/>
      <c r="K32" s="13" t="s">
        <v>27</v>
      </c>
      <c r="L32" s="17"/>
    </row>
    <row r="34" spans="1:1" x14ac:dyDescent="0.25">
      <c r="A34" s="18" t="s">
        <v>28</v>
      </c>
    </row>
  </sheetData>
  <protectedRanges>
    <protectedRange sqref="M7:M26" name="Range2"/>
    <protectedRange sqref="C3:F3 J2:L2 A7 D32:F32 H32:J32 L32 C27:G28 D7:G26" name="Range1"/>
    <protectedRange sqref="J3 L3" name="Range3"/>
  </protectedRanges>
  <mergeCells count="37">
    <mergeCell ref="A1:L1"/>
    <mergeCell ref="J2:L2"/>
    <mergeCell ref="C3:F3"/>
    <mergeCell ref="I5:M5"/>
    <mergeCell ref="C6:D6"/>
    <mergeCell ref="E6:F6"/>
    <mergeCell ref="E18:F18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A28:B28"/>
    <mergeCell ref="C28:D28"/>
    <mergeCell ref="E28:F28"/>
    <mergeCell ref="E19:F19"/>
    <mergeCell ref="E20:F20"/>
    <mergeCell ref="E21:F21"/>
    <mergeCell ref="E22:F22"/>
    <mergeCell ref="E23:F23"/>
    <mergeCell ref="E24:F24"/>
    <mergeCell ref="E25:F25"/>
    <mergeCell ref="E26:F26"/>
    <mergeCell ref="A27:B27"/>
    <mergeCell ref="C27:D27"/>
    <mergeCell ref="E27:F27"/>
    <mergeCell ref="C29:D29"/>
    <mergeCell ref="E29:F29"/>
    <mergeCell ref="I29:K29"/>
    <mergeCell ref="D32:F32"/>
    <mergeCell ref="H32:J32"/>
  </mergeCells>
  <conditionalFormatting sqref="L29">
    <cfRule type="cellIs" dxfId="3" priority="1" operator="equal">
      <formula>$G$29*$H$29</formula>
    </cfRule>
    <cfRule type="cellIs" dxfId="2" priority="2" operator="notEqual">
      <formula>$G$29*$H$29</formula>
    </cfRule>
  </conditionalFormatting>
  <pageMargins left="0" right="0" top="0.25" bottom="0" header="0" footer="0"/>
  <pageSetup scale="87" fitToHeight="0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34"/>
  <sheetViews>
    <sheetView zoomScale="90" zoomScaleNormal="90" workbookViewId="0">
      <selection activeCell="N29" sqref="N29"/>
    </sheetView>
  </sheetViews>
  <sheetFormatPr defaultRowHeight="15" x14ac:dyDescent="0.25"/>
  <cols>
    <col min="1" max="1" width="14.85546875" customWidth="1"/>
    <col min="2" max="2" width="8.5703125" customWidth="1"/>
    <col min="3" max="3" width="5" customWidth="1"/>
    <col min="4" max="4" width="21" customWidth="1"/>
    <col min="5" max="5" width="7.42578125" customWidth="1"/>
    <col min="6" max="6" width="25.28515625" customWidth="1"/>
    <col min="7" max="7" width="6.28515625" bestFit="1" customWidth="1"/>
    <col min="8" max="8" width="8.140625" customWidth="1"/>
    <col min="9" max="9" width="9.7109375" style="35" bestFit="1" customWidth="1"/>
    <col min="10" max="10" width="9.5703125" bestFit="1" customWidth="1"/>
    <col min="14" max="14" width="13.7109375" bestFit="1" customWidth="1"/>
    <col min="20" max="20" width="12.140625" customWidth="1"/>
    <col min="25" max="25" width="13.28515625" customWidth="1"/>
  </cols>
  <sheetData>
    <row r="1" spans="1:23" ht="18.75" x14ac:dyDescent="0.3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23" x14ac:dyDescent="0.25">
      <c r="H2" s="11"/>
      <c r="I2" s="34" t="s">
        <v>1</v>
      </c>
      <c r="J2" s="51"/>
      <c r="K2" s="52"/>
      <c r="L2" s="52"/>
    </row>
    <row r="3" spans="1:23" x14ac:dyDescent="0.25">
      <c r="A3" s="15" t="s">
        <v>30</v>
      </c>
      <c r="B3" s="16"/>
      <c r="C3" s="53"/>
      <c r="D3" s="53"/>
      <c r="E3" s="53"/>
      <c r="F3" s="53"/>
      <c r="G3" s="11"/>
      <c r="H3" t="s">
        <v>31</v>
      </c>
      <c r="J3" s="33"/>
      <c r="K3" s="26" t="s">
        <v>4</v>
      </c>
      <c r="L3" s="33"/>
    </row>
    <row r="5" spans="1:23" ht="15.75" x14ac:dyDescent="0.25">
      <c r="I5" s="54" t="s">
        <v>5</v>
      </c>
      <c r="J5" s="54"/>
      <c r="K5" s="54"/>
      <c r="L5" s="54"/>
      <c r="M5" s="54"/>
      <c r="N5" s="24">
        <f>N29</f>
        <v>763.56</v>
      </c>
    </row>
    <row r="6" spans="1:23" ht="77.25" x14ac:dyDescent="0.25">
      <c r="A6" s="23" t="s">
        <v>6</v>
      </c>
      <c r="B6" s="5" t="s">
        <v>7</v>
      </c>
      <c r="C6" s="55" t="s">
        <v>8</v>
      </c>
      <c r="D6" s="56"/>
      <c r="E6" s="55" t="s">
        <v>9</v>
      </c>
      <c r="F6" s="56"/>
      <c r="G6" s="6" t="s">
        <v>10</v>
      </c>
      <c r="H6" s="6" t="s">
        <v>11</v>
      </c>
      <c r="I6" s="36" t="s">
        <v>12</v>
      </c>
      <c r="J6" s="6" t="s">
        <v>13</v>
      </c>
      <c r="K6" s="6" t="s">
        <v>14</v>
      </c>
      <c r="L6" s="6" t="s">
        <v>15</v>
      </c>
      <c r="M6" s="6" t="s">
        <v>16</v>
      </c>
      <c r="N6" s="6" t="s">
        <v>17</v>
      </c>
    </row>
    <row r="7" spans="1:23" ht="44.25" customHeight="1" x14ac:dyDescent="0.25">
      <c r="A7" s="28"/>
      <c r="B7" s="27" t="s">
        <v>18</v>
      </c>
      <c r="C7" s="1">
        <v>1</v>
      </c>
      <c r="D7" s="29" t="s">
        <v>32</v>
      </c>
      <c r="E7" s="57"/>
      <c r="F7" s="58"/>
      <c r="G7" s="30">
        <v>50.5</v>
      </c>
      <c r="H7" s="2">
        <v>0.54</v>
      </c>
      <c r="I7" s="2">
        <f t="shared" ref="I7:I26" si="0">ROUND(G7*H7,2)</f>
        <v>27.27</v>
      </c>
      <c r="J7" s="8"/>
      <c r="K7" s="19">
        <f>ROUND(IF(I7&gt;0,$I$27/$J$27,0),2)</f>
        <v>27.27</v>
      </c>
      <c r="L7" s="2">
        <f>ROUND(I7+K7,2)</f>
        <v>54.54</v>
      </c>
      <c r="M7" s="32">
        <v>7</v>
      </c>
      <c r="N7" s="25">
        <f t="shared" ref="N7:N26" si="1">L7*M7</f>
        <v>381.78</v>
      </c>
    </row>
    <row r="8" spans="1:23" ht="15" customHeight="1" x14ac:dyDescent="0.25">
      <c r="A8" s="3"/>
      <c r="B8" s="1"/>
      <c r="C8" s="1">
        <v>2</v>
      </c>
      <c r="D8" s="29"/>
      <c r="E8" s="57"/>
      <c r="F8" s="58"/>
      <c r="G8" s="30"/>
      <c r="H8" s="2">
        <v>0.54</v>
      </c>
      <c r="I8" s="2">
        <f t="shared" si="0"/>
        <v>0</v>
      </c>
      <c r="J8" s="8"/>
      <c r="K8" s="19">
        <f t="shared" ref="K8:K16" si="2">ROUND(IF(I8&gt;0,$I$27/$J$27,0),2)</f>
        <v>0</v>
      </c>
      <c r="L8" s="2">
        <f t="shared" ref="L8:L26" si="3">ROUND(I8+K8,2)</f>
        <v>0</v>
      </c>
      <c r="M8" s="32"/>
      <c r="N8" s="25">
        <f t="shared" si="1"/>
        <v>0</v>
      </c>
      <c r="T8" s="39"/>
      <c r="V8" s="39"/>
      <c r="W8" s="39"/>
    </row>
    <row r="9" spans="1:23" x14ac:dyDescent="0.25">
      <c r="A9" s="3"/>
      <c r="B9" s="1"/>
      <c r="C9" s="1">
        <v>3</v>
      </c>
      <c r="D9" s="29"/>
      <c r="E9" s="57"/>
      <c r="F9" s="58"/>
      <c r="G9" s="30"/>
      <c r="H9" s="2">
        <v>0.54</v>
      </c>
      <c r="I9" s="2">
        <f t="shared" si="0"/>
        <v>0</v>
      </c>
      <c r="J9" s="8"/>
      <c r="K9" s="19">
        <f t="shared" si="2"/>
        <v>0</v>
      </c>
      <c r="L9" s="2">
        <f t="shared" si="3"/>
        <v>0</v>
      </c>
      <c r="M9" s="32"/>
      <c r="N9" s="25">
        <f t="shared" si="1"/>
        <v>0</v>
      </c>
    </row>
    <row r="10" spans="1:23" x14ac:dyDescent="0.25">
      <c r="A10" s="3"/>
      <c r="B10" s="1"/>
      <c r="C10" s="1">
        <v>4</v>
      </c>
      <c r="D10" s="29"/>
      <c r="E10" s="57"/>
      <c r="F10" s="58"/>
      <c r="G10" s="30"/>
      <c r="H10" s="2">
        <v>0.54</v>
      </c>
      <c r="I10" s="2">
        <f t="shared" si="0"/>
        <v>0</v>
      </c>
      <c r="J10" s="8"/>
      <c r="K10" s="19">
        <f t="shared" si="2"/>
        <v>0</v>
      </c>
      <c r="L10" s="2">
        <f t="shared" si="3"/>
        <v>0</v>
      </c>
      <c r="M10" s="32"/>
      <c r="N10" s="25">
        <f t="shared" si="1"/>
        <v>0</v>
      </c>
    </row>
    <row r="11" spans="1:23" x14ac:dyDescent="0.25">
      <c r="A11" s="3"/>
      <c r="B11" s="1"/>
      <c r="C11" s="1">
        <v>5</v>
      </c>
      <c r="D11" s="29"/>
      <c r="E11" s="57"/>
      <c r="F11" s="58"/>
      <c r="G11" s="30"/>
      <c r="H11" s="2">
        <v>0.54</v>
      </c>
      <c r="I11" s="2">
        <f t="shared" si="0"/>
        <v>0</v>
      </c>
      <c r="J11" s="8"/>
      <c r="K11" s="19">
        <f t="shared" si="2"/>
        <v>0</v>
      </c>
      <c r="L11" s="2">
        <f t="shared" si="3"/>
        <v>0</v>
      </c>
      <c r="M11" s="32"/>
      <c r="N11" s="25">
        <f t="shared" si="1"/>
        <v>0</v>
      </c>
    </row>
    <row r="12" spans="1:23" x14ac:dyDescent="0.25">
      <c r="A12" s="3"/>
      <c r="B12" s="1"/>
      <c r="C12" s="1">
        <v>6</v>
      </c>
      <c r="D12" s="29"/>
      <c r="E12" s="57"/>
      <c r="F12" s="58"/>
      <c r="G12" s="30"/>
      <c r="H12" s="2">
        <v>0.54</v>
      </c>
      <c r="I12" s="2">
        <f t="shared" si="0"/>
        <v>0</v>
      </c>
      <c r="J12" s="8"/>
      <c r="K12" s="19">
        <f t="shared" si="2"/>
        <v>0</v>
      </c>
      <c r="L12" s="2">
        <f t="shared" si="3"/>
        <v>0</v>
      </c>
      <c r="M12" s="32"/>
      <c r="N12" s="25">
        <f t="shared" si="1"/>
        <v>0</v>
      </c>
      <c r="T12" s="39"/>
      <c r="V12" s="39"/>
      <c r="W12" s="39"/>
    </row>
    <row r="13" spans="1:23" x14ac:dyDescent="0.25">
      <c r="A13" s="3"/>
      <c r="B13" s="1"/>
      <c r="C13" s="1">
        <v>7</v>
      </c>
      <c r="D13" s="29"/>
      <c r="E13" s="57"/>
      <c r="F13" s="58"/>
      <c r="G13" s="30"/>
      <c r="H13" s="2">
        <v>0.54</v>
      </c>
      <c r="I13" s="2">
        <f t="shared" si="0"/>
        <v>0</v>
      </c>
      <c r="J13" s="8"/>
      <c r="K13" s="19">
        <f t="shared" si="2"/>
        <v>0</v>
      </c>
      <c r="L13" s="2">
        <f t="shared" si="3"/>
        <v>0</v>
      </c>
      <c r="M13" s="32"/>
      <c r="N13" s="25">
        <f t="shared" si="1"/>
        <v>0</v>
      </c>
      <c r="T13" s="39"/>
      <c r="V13" s="39"/>
      <c r="W13" s="39"/>
    </row>
    <row r="14" spans="1:23" x14ac:dyDescent="0.25">
      <c r="A14" s="3"/>
      <c r="B14" s="1"/>
      <c r="C14" s="1">
        <v>8</v>
      </c>
      <c r="D14" s="29"/>
      <c r="E14" s="59"/>
      <c r="F14" s="60"/>
      <c r="G14" s="30"/>
      <c r="H14" s="2">
        <v>0.54</v>
      </c>
      <c r="I14" s="2">
        <f t="shared" si="0"/>
        <v>0</v>
      </c>
      <c r="J14" s="8"/>
      <c r="K14" s="19">
        <f t="shared" si="2"/>
        <v>0</v>
      </c>
      <c r="L14" s="2">
        <f t="shared" si="3"/>
        <v>0</v>
      </c>
      <c r="M14" s="32"/>
      <c r="N14" s="25">
        <f t="shared" si="1"/>
        <v>0</v>
      </c>
      <c r="T14" s="39"/>
      <c r="V14" s="39"/>
      <c r="W14" s="39"/>
    </row>
    <row r="15" spans="1:23" x14ac:dyDescent="0.25">
      <c r="A15" s="3"/>
      <c r="B15" s="1"/>
      <c r="C15" s="1">
        <v>9</v>
      </c>
      <c r="D15" s="29"/>
      <c r="E15" s="59"/>
      <c r="F15" s="60"/>
      <c r="G15" s="30"/>
      <c r="H15" s="2">
        <v>0.54</v>
      </c>
      <c r="I15" s="2">
        <f t="shared" si="0"/>
        <v>0</v>
      </c>
      <c r="J15" s="8"/>
      <c r="K15" s="19">
        <f t="shared" si="2"/>
        <v>0</v>
      </c>
      <c r="L15" s="2">
        <f t="shared" si="3"/>
        <v>0</v>
      </c>
      <c r="M15" s="32"/>
      <c r="N15" s="25">
        <f t="shared" si="1"/>
        <v>0</v>
      </c>
      <c r="T15" s="39"/>
    </row>
    <row r="16" spans="1:23" x14ac:dyDescent="0.25">
      <c r="A16" s="3"/>
      <c r="B16" s="1"/>
      <c r="C16" s="1">
        <v>10</v>
      </c>
      <c r="D16" s="29"/>
      <c r="E16" s="59"/>
      <c r="F16" s="60"/>
      <c r="G16" s="30"/>
      <c r="H16" s="2">
        <v>0.54</v>
      </c>
      <c r="I16" s="2">
        <f t="shared" si="0"/>
        <v>0</v>
      </c>
      <c r="J16" s="8"/>
      <c r="K16" s="19">
        <f t="shared" si="2"/>
        <v>0</v>
      </c>
      <c r="L16" s="2">
        <f t="shared" si="3"/>
        <v>0</v>
      </c>
      <c r="M16" s="32"/>
      <c r="N16" s="25">
        <f t="shared" si="1"/>
        <v>0</v>
      </c>
      <c r="T16" s="39"/>
    </row>
    <row r="17" spans="1:23" ht="26.25" customHeight="1" x14ac:dyDescent="0.25">
      <c r="A17" s="3"/>
      <c r="B17" s="27" t="s">
        <v>19</v>
      </c>
      <c r="C17" s="1">
        <v>1</v>
      </c>
      <c r="D17" s="29" t="s">
        <v>32</v>
      </c>
      <c r="E17" s="57"/>
      <c r="F17" s="58"/>
      <c r="G17" s="30">
        <v>50.5</v>
      </c>
      <c r="H17" s="2">
        <v>0.54</v>
      </c>
      <c r="I17" s="2">
        <f t="shared" si="0"/>
        <v>27.27</v>
      </c>
      <c r="J17" s="8"/>
      <c r="K17" s="19">
        <f>ROUND(IF(I17&gt;0,$I$27/$J$27,0),2)</f>
        <v>27.27</v>
      </c>
      <c r="L17" s="2">
        <f t="shared" si="3"/>
        <v>54.54</v>
      </c>
      <c r="M17" s="32">
        <v>7</v>
      </c>
      <c r="N17" s="25">
        <f t="shared" si="1"/>
        <v>381.78</v>
      </c>
      <c r="T17" s="39"/>
    </row>
    <row r="18" spans="1:23" x14ac:dyDescent="0.25">
      <c r="A18" s="3"/>
      <c r="B18" s="1"/>
      <c r="C18" s="1">
        <v>2</v>
      </c>
      <c r="D18" s="29"/>
      <c r="E18" s="57"/>
      <c r="F18" s="58"/>
      <c r="G18" s="30"/>
      <c r="H18" s="2">
        <v>0.54</v>
      </c>
      <c r="I18" s="2">
        <f t="shared" si="0"/>
        <v>0</v>
      </c>
      <c r="J18" s="8"/>
      <c r="K18" s="19">
        <f t="shared" ref="K18:K26" si="4">ROUND(IF(I18&gt;0,$I$27/$J$27,0),2)</f>
        <v>0</v>
      </c>
      <c r="L18" s="2">
        <f t="shared" si="3"/>
        <v>0</v>
      </c>
      <c r="M18" s="32"/>
      <c r="N18" s="25">
        <f t="shared" si="1"/>
        <v>0</v>
      </c>
      <c r="T18" s="39"/>
      <c r="V18" s="39"/>
      <c r="W18" s="39"/>
    </row>
    <row r="19" spans="1:23" x14ac:dyDescent="0.25">
      <c r="A19" s="3"/>
      <c r="B19" s="1"/>
      <c r="C19" s="1">
        <v>3</v>
      </c>
      <c r="D19" s="29"/>
      <c r="E19" s="59"/>
      <c r="F19" s="60"/>
      <c r="G19" s="30"/>
      <c r="H19" s="2">
        <v>0.54</v>
      </c>
      <c r="I19" s="2">
        <f t="shared" si="0"/>
        <v>0</v>
      </c>
      <c r="J19" s="8"/>
      <c r="K19" s="19">
        <f t="shared" si="4"/>
        <v>0</v>
      </c>
      <c r="L19" s="2">
        <f t="shared" si="3"/>
        <v>0</v>
      </c>
      <c r="M19" s="32"/>
      <c r="N19" s="25">
        <f t="shared" si="1"/>
        <v>0</v>
      </c>
      <c r="T19" s="39"/>
      <c r="V19" s="39"/>
      <c r="W19" s="39"/>
    </row>
    <row r="20" spans="1:23" x14ac:dyDescent="0.25">
      <c r="A20" s="3"/>
      <c r="B20" s="1"/>
      <c r="C20" s="1">
        <v>4</v>
      </c>
      <c r="D20" s="29"/>
      <c r="E20" s="59"/>
      <c r="F20" s="60"/>
      <c r="G20" s="30"/>
      <c r="H20" s="2">
        <v>0.54</v>
      </c>
      <c r="I20" s="2">
        <f t="shared" si="0"/>
        <v>0</v>
      </c>
      <c r="J20" s="8"/>
      <c r="K20" s="19">
        <f t="shared" si="4"/>
        <v>0</v>
      </c>
      <c r="L20" s="2">
        <f t="shared" si="3"/>
        <v>0</v>
      </c>
      <c r="M20" s="32"/>
      <c r="N20" s="25">
        <f t="shared" si="1"/>
        <v>0</v>
      </c>
      <c r="T20" s="39"/>
    </row>
    <row r="21" spans="1:23" x14ac:dyDescent="0.25">
      <c r="A21" s="3"/>
      <c r="B21" s="1"/>
      <c r="C21" s="1">
        <v>5</v>
      </c>
      <c r="D21" s="29"/>
      <c r="E21" s="59"/>
      <c r="F21" s="60"/>
      <c r="G21" s="30"/>
      <c r="H21" s="2">
        <v>0.54</v>
      </c>
      <c r="I21" s="2">
        <f t="shared" si="0"/>
        <v>0</v>
      </c>
      <c r="J21" s="8"/>
      <c r="K21" s="19">
        <f t="shared" si="4"/>
        <v>0</v>
      </c>
      <c r="L21" s="2">
        <f t="shared" si="3"/>
        <v>0</v>
      </c>
      <c r="M21" s="32"/>
      <c r="N21" s="25">
        <f t="shared" si="1"/>
        <v>0</v>
      </c>
      <c r="T21" s="39"/>
    </row>
    <row r="22" spans="1:23" x14ac:dyDescent="0.25">
      <c r="A22" s="3"/>
      <c r="B22" s="1"/>
      <c r="C22" s="1">
        <v>6</v>
      </c>
      <c r="D22" s="29"/>
      <c r="E22" s="59"/>
      <c r="F22" s="60"/>
      <c r="G22" s="30"/>
      <c r="H22" s="2">
        <v>0.54</v>
      </c>
      <c r="I22" s="2">
        <f t="shared" si="0"/>
        <v>0</v>
      </c>
      <c r="J22" s="8"/>
      <c r="K22" s="19">
        <f t="shared" si="4"/>
        <v>0</v>
      </c>
      <c r="L22" s="2">
        <f t="shared" si="3"/>
        <v>0</v>
      </c>
      <c r="M22" s="32"/>
      <c r="N22" s="25">
        <f t="shared" si="1"/>
        <v>0</v>
      </c>
      <c r="T22" s="39"/>
    </row>
    <row r="23" spans="1:23" x14ac:dyDescent="0.25">
      <c r="A23" s="3"/>
      <c r="B23" s="1"/>
      <c r="C23" s="1">
        <v>7</v>
      </c>
      <c r="D23" s="29"/>
      <c r="E23" s="59"/>
      <c r="F23" s="60"/>
      <c r="G23" s="30"/>
      <c r="H23" s="2">
        <v>0.54</v>
      </c>
      <c r="I23" s="2">
        <f t="shared" si="0"/>
        <v>0</v>
      </c>
      <c r="J23" s="8"/>
      <c r="K23" s="19">
        <f t="shared" si="4"/>
        <v>0</v>
      </c>
      <c r="L23" s="2">
        <f t="shared" si="3"/>
        <v>0</v>
      </c>
      <c r="M23" s="32"/>
      <c r="N23" s="25">
        <f t="shared" si="1"/>
        <v>0</v>
      </c>
      <c r="T23" s="39"/>
    </row>
    <row r="24" spans="1:23" x14ac:dyDescent="0.25">
      <c r="A24" s="3"/>
      <c r="B24" s="1"/>
      <c r="C24" s="1">
        <v>8</v>
      </c>
      <c r="D24" s="29"/>
      <c r="E24" s="59"/>
      <c r="F24" s="60"/>
      <c r="G24" s="30"/>
      <c r="H24" s="2">
        <v>0.54</v>
      </c>
      <c r="I24" s="2">
        <f t="shared" si="0"/>
        <v>0</v>
      </c>
      <c r="J24" s="8"/>
      <c r="K24" s="19">
        <f t="shared" si="4"/>
        <v>0</v>
      </c>
      <c r="L24" s="2">
        <f t="shared" si="3"/>
        <v>0</v>
      </c>
      <c r="M24" s="32"/>
      <c r="N24" s="25">
        <f t="shared" si="1"/>
        <v>0</v>
      </c>
      <c r="T24" s="39"/>
    </row>
    <row r="25" spans="1:23" x14ac:dyDescent="0.25">
      <c r="A25" s="3"/>
      <c r="B25" s="1"/>
      <c r="C25" s="1">
        <v>9</v>
      </c>
      <c r="D25" s="29"/>
      <c r="E25" s="59"/>
      <c r="F25" s="60"/>
      <c r="G25" s="30"/>
      <c r="H25" s="2">
        <v>0.54</v>
      </c>
      <c r="I25" s="2">
        <f t="shared" si="0"/>
        <v>0</v>
      </c>
      <c r="J25" s="8"/>
      <c r="K25" s="19">
        <f t="shared" si="4"/>
        <v>0</v>
      </c>
      <c r="L25" s="2">
        <f t="shared" si="3"/>
        <v>0</v>
      </c>
      <c r="M25" s="32"/>
      <c r="N25" s="25">
        <f t="shared" si="1"/>
        <v>0</v>
      </c>
      <c r="T25" s="39"/>
    </row>
    <row r="26" spans="1:23" x14ac:dyDescent="0.25">
      <c r="A26" s="3"/>
      <c r="B26" s="1"/>
      <c r="C26" s="1">
        <v>10</v>
      </c>
      <c r="D26" s="31"/>
      <c r="E26" s="63"/>
      <c r="F26" s="60"/>
      <c r="G26" s="30"/>
      <c r="H26" s="2">
        <v>0.54</v>
      </c>
      <c r="I26" s="2">
        <f t="shared" si="0"/>
        <v>0</v>
      </c>
      <c r="J26" s="8"/>
      <c r="K26" s="19">
        <f t="shared" si="4"/>
        <v>0</v>
      </c>
      <c r="L26" s="2">
        <f t="shared" si="3"/>
        <v>0</v>
      </c>
      <c r="M26" s="32"/>
      <c r="N26" s="25">
        <f t="shared" si="1"/>
        <v>0</v>
      </c>
      <c r="T26" s="39"/>
    </row>
    <row r="27" spans="1:23" x14ac:dyDescent="0.25">
      <c r="A27" s="61" t="s">
        <v>35</v>
      </c>
      <c r="B27" s="62"/>
      <c r="C27" s="59"/>
      <c r="D27" s="60"/>
      <c r="E27" s="59"/>
      <c r="F27" s="60"/>
      <c r="G27" s="30">
        <v>50.5</v>
      </c>
      <c r="H27" s="2">
        <v>0.54</v>
      </c>
      <c r="I27" s="42">
        <f>ROUND(SUM(G27:G28)*H27,2)</f>
        <v>54.54</v>
      </c>
      <c r="J27" s="7">
        <f>COUNTA(D7:D26)</f>
        <v>2</v>
      </c>
      <c r="K27" s="8"/>
      <c r="L27" s="10"/>
      <c r="M27" s="20"/>
      <c r="N27" s="20"/>
      <c r="T27" s="39"/>
    </row>
    <row r="28" spans="1:23" x14ac:dyDescent="0.25">
      <c r="A28" s="61" t="s">
        <v>36</v>
      </c>
      <c r="B28" s="62"/>
      <c r="C28" s="59"/>
      <c r="D28" s="60"/>
      <c r="E28" s="59"/>
      <c r="F28" s="60"/>
      <c r="G28" s="30">
        <v>50.5</v>
      </c>
      <c r="H28" s="2">
        <v>0.54</v>
      </c>
      <c r="I28" s="37"/>
      <c r="J28" s="22"/>
      <c r="K28" s="22"/>
      <c r="L28" s="10"/>
      <c r="M28" s="20"/>
      <c r="N28" s="20"/>
      <c r="T28" s="39"/>
    </row>
    <row r="29" spans="1:23" x14ac:dyDescent="0.25">
      <c r="A29" s="4"/>
      <c r="B29" s="8"/>
      <c r="C29" s="64"/>
      <c r="D29" s="65"/>
      <c r="E29" s="66" t="s">
        <v>23</v>
      </c>
      <c r="F29" s="67"/>
      <c r="G29" s="9">
        <f>SUM(G7:G28)</f>
        <v>202</v>
      </c>
      <c r="H29" s="10">
        <v>0.54</v>
      </c>
      <c r="I29" s="68" t="s">
        <v>24</v>
      </c>
      <c r="J29" s="69"/>
      <c r="K29" s="70"/>
      <c r="L29" s="2">
        <f>SUM(L7:L26)</f>
        <v>109.08</v>
      </c>
      <c r="M29" s="20"/>
      <c r="N29" s="21">
        <f>SUM(N7:N27)</f>
        <v>763.56</v>
      </c>
      <c r="T29" s="39"/>
    </row>
    <row r="31" spans="1:23" s="14" customFormat="1" x14ac:dyDescent="0.25">
      <c r="I31" s="38"/>
      <c r="R31"/>
    </row>
    <row r="32" spans="1:23" x14ac:dyDescent="0.25">
      <c r="A32" s="11" t="s">
        <v>25</v>
      </c>
      <c r="B32" s="14"/>
      <c r="C32" s="12"/>
      <c r="D32" s="71"/>
      <c r="E32" s="71"/>
      <c r="F32" s="71"/>
      <c r="G32" s="13" t="s">
        <v>26</v>
      </c>
      <c r="H32" s="71"/>
      <c r="I32" s="71"/>
      <c r="J32" s="71"/>
      <c r="K32" s="13" t="s">
        <v>27</v>
      </c>
      <c r="L32" s="17"/>
    </row>
    <row r="34" spans="1:1" x14ac:dyDescent="0.25">
      <c r="A34" s="18" t="s">
        <v>28</v>
      </c>
    </row>
  </sheetData>
  <protectedRanges>
    <protectedRange sqref="M7:M26" name="Range2"/>
    <protectedRange sqref="C3:F3 J2:L2 A7 D32:F32 H32:J32 L32 C27:G28 D7:G26" name="Range1"/>
    <protectedRange sqref="J3 L3" name="Range3"/>
  </protectedRanges>
  <mergeCells count="37">
    <mergeCell ref="A1:L1"/>
    <mergeCell ref="J2:L2"/>
    <mergeCell ref="C3:F3"/>
    <mergeCell ref="I5:M5"/>
    <mergeCell ref="C6:D6"/>
    <mergeCell ref="E6:F6"/>
    <mergeCell ref="E18:F18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A28:B28"/>
    <mergeCell ref="C28:D28"/>
    <mergeCell ref="E28:F28"/>
    <mergeCell ref="E19:F19"/>
    <mergeCell ref="E20:F20"/>
    <mergeCell ref="E21:F21"/>
    <mergeCell ref="E22:F22"/>
    <mergeCell ref="E23:F23"/>
    <mergeCell ref="E24:F24"/>
    <mergeCell ref="E25:F25"/>
    <mergeCell ref="E26:F26"/>
    <mergeCell ref="A27:B27"/>
    <mergeCell ref="C27:D27"/>
    <mergeCell ref="E27:F27"/>
    <mergeCell ref="C29:D29"/>
    <mergeCell ref="E29:F29"/>
    <mergeCell ref="I29:K29"/>
    <mergeCell ref="D32:F32"/>
    <mergeCell ref="H32:J32"/>
  </mergeCells>
  <conditionalFormatting sqref="L29">
    <cfRule type="cellIs" dxfId="1" priority="1" operator="equal">
      <formula>$G$29*$H$29</formula>
    </cfRule>
    <cfRule type="cellIs" dxfId="0" priority="2" operator="notEqual">
      <formula>$G$29*$H$29</formula>
    </cfRule>
  </conditionalFormatting>
  <pageMargins left="0" right="0" top="0.25" bottom="0" header="0" footer="0"/>
  <pageSetup scale="87" fitToHeight="0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FA5C038A2BCE4ABEFE5D200A280A49" ma:contentTypeVersion="18" ma:contentTypeDescription="Create a new document." ma:contentTypeScope="" ma:versionID="18b653e4d246e8dbac95dbf3b27b15cd">
  <xsd:schema xmlns:xsd="http://www.w3.org/2001/XMLSchema" xmlns:xs="http://www.w3.org/2001/XMLSchema" xmlns:p="http://schemas.microsoft.com/office/2006/metadata/properties" xmlns:ns2="f14ad680-109a-4a7f-ab61-965a8fe8fcaa" xmlns:ns3="413ca7f2-3e95-4a47-874d-5b55a9f068db" targetNamespace="http://schemas.microsoft.com/office/2006/metadata/properties" ma:root="true" ma:fieldsID="7277227d3156aa35af4dc6280ddabecb" ns2:_="" ns3:_="">
    <xsd:import namespace="f14ad680-109a-4a7f-ab61-965a8fe8fcaa"/>
    <xsd:import namespace="413ca7f2-3e95-4a47-874d-5b55a9f068d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LengthInSecond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ad680-109a-4a7f-ab61-965a8fe8fca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309b076-bc80-41b9-9cc2-2021a928c757}" ma:internalName="TaxCatchAll" ma:showField="CatchAllData" ma:web="f14ad680-109a-4a7f-ab61-965a8fe8fc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3ca7f2-3e95-4a47-874d-5b55a9f068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624be92-cd20-4743-bb81-736fea8f34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13ca7f2-3e95-4a47-874d-5b55a9f068db">
      <Terms xmlns="http://schemas.microsoft.com/office/infopath/2007/PartnerControls"/>
    </lcf76f155ced4ddcb4097134ff3c332f>
    <TaxCatchAll xmlns="f14ad680-109a-4a7f-ab61-965a8fe8fcaa" xsi:nil="true"/>
  </documentManagement>
</p:properties>
</file>

<file path=customXml/itemProps1.xml><?xml version="1.0" encoding="utf-8"?>
<ds:datastoreItem xmlns:ds="http://schemas.openxmlformats.org/officeDocument/2006/customXml" ds:itemID="{D307C0A9-C17E-4F6C-87CA-E12033ACE08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403E9D-A876-46BA-8914-6203DF5486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4ad680-109a-4a7f-ab61-965a8fe8fcaa"/>
    <ds:schemaRef ds:uri="413ca7f2-3e95-4a47-874d-5b55a9f068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145A8C6-1D48-43C2-8E01-7C22F429295A}">
  <ds:schemaRefs>
    <ds:schemaRef ds:uri="http://schemas.microsoft.com/office/2006/metadata/properties"/>
    <ds:schemaRef ds:uri="http://schemas.microsoft.com/office/infopath/2007/PartnerControls"/>
    <ds:schemaRef ds:uri="413ca7f2-3e95-4a47-874d-5b55a9f068db"/>
    <ds:schemaRef ds:uri="f14ad680-109a-4a7f-ab61-965a8fe8fca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Travel 1</vt:lpstr>
      <vt:lpstr>Travel 2</vt:lpstr>
      <vt:lpstr>Travel 3</vt:lpstr>
      <vt:lpstr>Travel 4</vt:lpstr>
      <vt:lpstr>Travel 5</vt:lpstr>
      <vt:lpstr>Travel 6</vt:lpstr>
      <vt:lpstr>Sheet3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Gibbons</dc:creator>
  <cp:keywords/>
  <dc:description/>
  <cp:lastModifiedBy>Raymond Reeves</cp:lastModifiedBy>
  <cp:revision/>
  <dcterms:created xsi:type="dcterms:W3CDTF">2016-08-18T23:13:58Z</dcterms:created>
  <dcterms:modified xsi:type="dcterms:W3CDTF">2024-08-09T14:45:26Z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0x01010019FA5C038A2BCE4ABEFE5D200A280A49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