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mdek12-my.sharepoint.com/personal/lbray_mdek12_org/Documents/Desktop/"/>
    </mc:Choice>
  </mc:AlternateContent>
  <xr:revisionPtr revIDLastSave="7" documentId="8_{D712FC49-8334-4242-A26B-0A52F9987792}" xr6:coauthVersionLast="47" xr6:coauthVersionMax="47" xr10:uidLastSave="{17D93199-1326-4595-8F84-F2A302D4C007}"/>
  <bookViews>
    <workbookView xWindow="990" yWindow="1095" windowWidth="27810" windowHeight="14385" xr2:uid="{00000000-000D-0000-FFFF-FFFF00000000}"/>
  </bookViews>
  <sheets>
    <sheet name="Example 1" sheetId="1" r:id="rId1"/>
    <sheet name="Example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5" i="2"/>
  <c r="L22" i="2"/>
  <c r="L21" i="2"/>
  <c r="L20" i="2"/>
  <c r="L19" i="2"/>
  <c r="L18" i="2"/>
  <c r="L17" i="2"/>
  <c r="L16" i="2"/>
  <c r="L15" i="2"/>
  <c r="M15" i="2"/>
  <c r="N15" i="2" s="1"/>
  <c r="L14" i="2"/>
  <c r="L13" i="2"/>
  <c r="L12" i="2"/>
  <c r="L11" i="2"/>
  <c r="M11" i="2" s="1"/>
  <c r="N11" i="2" s="1"/>
  <c r="L10" i="2"/>
  <c r="L9" i="2"/>
  <c r="L8" i="2"/>
  <c r="L7" i="2"/>
  <c r="L6" i="2"/>
  <c r="L5" i="2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5" i="1"/>
  <c r="M7" i="2" l="1"/>
  <c r="N7" i="2" s="1"/>
  <c r="M17" i="2"/>
  <c r="N17" i="2" s="1"/>
  <c r="M10" i="2"/>
  <c r="N10" i="2" s="1"/>
  <c r="M19" i="2"/>
  <c r="N19" i="2" s="1"/>
  <c r="M14" i="2"/>
  <c r="N14" i="2" s="1"/>
  <c r="M21" i="2"/>
  <c r="N21" i="2" s="1"/>
  <c r="M18" i="2"/>
  <c r="N18" i="2" s="1"/>
  <c r="M8" i="2"/>
  <c r="N8" i="2" s="1"/>
  <c r="M12" i="2"/>
  <c r="N12" i="2" s="1"/>
  <c r="M9" i="2"/>
  <c r="N9" i="2" s="1"/>
  <c r="M16" i="2"/>
  <c r="N16" i="2" s="1"/>
  <c r="M6" i="2"/>
  <c r="N6" i="2" s="1"/>
  <c r="M13" i="2"/>
  <c r="N13" i="2" s="1"/>
  <c r="M20" i="2"/>
  <c r="N20" i="2" s="1"/>
  <c r="M22" i="2"/>
  <c r="N22" i="2" s="1"/>
  <c r="L19" i="1"/>
  <c r="M19" i="1" s="1"/>
  <c r="N19" i="1" s="1"/>
  <c r="L20" i="1"/>
  <c r="M20" i="1" s="1"/>
  <c r="N20" i="1" s="1"/>
  <c r="L21" i="1"/>
  <c r="M21" i="1" s="1"/>
  <c r="N21" i="1" s="1"/>
  <c r="L22" i="1"/>
  <c r="M22" i="1" s="1"/>
  <c r="N22" i="1" s="1"/>
  <c r="L10" i="1"/>
  <c r="M10" i="1" s="1"/>
  <c r="N10" i="1" s="1"/>
  <c r="L11" i="1"/>
  <c r="M11" i="1" s="1"/>
  <c r="N11" i="1" s="1"/>
  <c r="L12" i="1"/>
  <c r="M12" i="1" s="1"/>
  <c r="N12" i="1" s="1"/>
  <c r="L13" i="1"/>
  <c r="M13" i="1" s="1"/>
  <c r="N13" i="1" s="1"/>
  <c r="L14" i="1"/>
  <c r="M14" i="1" s="1"/>
  <c r="N14" i="1" s="1"/>
  <c r="L15" i="1"/>
  <c r="M15" i="1" s="1"/>
  <c r="N15" i="1" s="1"/>
  <c r="L16" i="1"/>
  <c r="M16" i="1" s="1"/>
  <c r="N16" i="1" s="1"/>
  <c r="L17" i="1"/>
  <c r="M17" i="1" s="1"/>
  <c r="N17" i="1" s="1"/>
  <c r="L18" i="1"/>
  <c r="M18" i="1" s="1"/>
  <c r="N18" i="1" s="1"/>
  <c r="P22" i="1" l="1"/>
  <c r="Q16" i="1"/>
  <c r="P16" i="1"/>
  <c r="L6" i="1"/>
  <c r="M6" i="1" s="1"/>
  <c r="N6" i="1" s="1"/>
  <c r="L7" i="1"/>
  <c r="M7" i="1" s="1"/>
  <c r="N7" i="1" s="1"/>
  <c r="L8" i="1"/>
  <c r="M8" i="1" s="1"/>
  <c r="N8" i="1" s="1"/>
  <c r="L9" i="1"/>
  <c r="M9" i="1" s="1"/>
  <c r="N9" i="1" s="1"/>
  <c r="L5" i="1"/>
  <c r="M5" i="1" s="1"/>
  <c r="N5" i="1" s="1"/>
  <c r="Q22" i="1" l="1"/>
  <c r="Q8" i="1"/>
  <c r="P21" i="1"/>
  <c r="P19" i="1"/>
  <c r="P20" i="1"/>
  <c r="Q21" i="1"/>
  <c r="Q7" i="1"/>
  <c r="Q17" i="1"/>
  <c r="P17" i="1"/>
  <c r="Q10" i="1"/>
  <c r="P10" i="1"/>
  <c r="Q18" i="1"/>
  <c r="P18" i="1"/>
  <c r="Q11" i="1"/>
  <c r="P11" i="1"/>
  <c r="Q12" i="1"/>
  <c r="P12" i="1"/>
  <c r="Q14" i="1"/>
  <c r="P14" i="1"/>
  <c r="P15" i="1"/>
  <c r="Q15" i="1"/>
  <c r="Q13" i="1"/>
  <c r="P13" i="1"/>
  <c r="Q9" i="1"/>
  <c r="P9" i="1"/>
  <c r="P8" i="1"/>
  <c r="Q6" i="1"/>
  <c r="P6" i="1"/>
  <c r="Q19" i="1" l="1"/>
  <c r="Q20" i="1"/>
  <c r="Q5" i="1"/>
  <c r="P5" i="1"/>
  <c r="P7" i="1"/>
  <c r="M5" i="2"/>
  <c r="N5" i="2" s="1"/>
</calcChain>
</file>

<file path=xl/sharedStrings.xml><?xml version="1.0" encoding="utf-8"?>
<sst xmlns="http://schemas.openxmlformats.org/spreadsheetml/2006/main" count="69" uniqueCount="42">
  <si>
    <t xml:space="preserve">School </t>
  </si>
  <si>
    <t>Total</t>
  </si>
  <si>
    <t>Expended Funds</t>
  </si>
  <si>
    <t>E-Rate %</t>
  </si>
  <si>
    <t>Current Year 
Student Count</t>
  </si>
  <si>
    <t>Allocation per 
Student</t>
  </si>
  <si>
    <t>Category 2 Budget Calculation Worksheet</t>
  </si>
  <si>
    <t>Current Year Calculation</t>
  </si>
  <si>
    <t>School 1</t>
  </si>
  <si>
    <t>School 2</t>
  </si>
  <si>
    <t>School 3</t>
  </si>
  <si>
    <t>School 4</t>
  </si>
  <si>
    <t>School 5</t>
  </si>
  <si>
    <t>School 6</t>
  </si>
  <si>
    <t>School 7</t>
  </si>
  <si>
    <t>School 8</t>
  </si>
  <si>
    <t>School 9</t>
  </si>
  <si>
    <t>School 10</t>
  </si>
  <si>
    <t>School 11</t>
  </si>
  <si>
    <t>School 12</t>
  </si>
  <si>
    <t>School 13</t>
  </si>
  <si>
    <t>School 14</t>
  </si>
  <si>
    <t>Returned Funds
 (Form 500)</t>
  </si>
  <si>
    <t xml:space="preserve">Current Year </t>
  </si>
  <si>
    <t>Amount Available 
for current year (Current year - Previous Years)</t>
  </si>
  <si>
    <t>Discounted 
Amount 
(Paid by USAC)</t>
  </si>
  <si>
    <t>Undiscounted 
Amount 
(Paid by District)</t>
  </si>
  <si>
    <t>School 15</t>
  </si>
  <si>
    <t>School 16</t>
  </si>
  <si>
    <t>School 17</t>
  </si>
  <si>
    <t>School 18</t>
  </si>
  <si>
    <t>FY 2015</t>
  </si>
  <si>
    <t>FY 2016</t>
  </si>
  <si>
    <t>FY 2017</t>
  </si>
  <si>
    <t>FY 2018</t>
  </si>
  <si>
    <t>FY 2019</t>
  </si>
  <si>
    <t>Amount Available 
for current year</t>
  </si>
  <si>
    <t>FY 2021</t>
  </si>
  <si>
    <t>FY 2022</t>
  </si>
  <si>
    <t>FY 2023</t>
  </si>
  <si>
    <t>FY 2024</t>
  </si>
  <si>
    <t>FY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</si>
</sst>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3" fontId="0" fillId="0" borderId="1" xfId="1" applyNumberFormat="1" applyFont="1" applyBorder="1"/>
    <xf numFmtId="7" fontId="0" fillId="0" borderId="1" xfId="2" applyNumberFormat="1" applyFont="1" applyBorder="1"/>
    <xf numFmtId="7" fontId="0" fillId="0" borderId="1" xfId="0" applyNumberFormat="1" applyBorder="1"/>
    <xf numFmtId="9" fontId="0" fillId="0" borderId="1" xfId="3" applyFont="1" applyBorder="1"/>
    <xf numFmtId="3" fontId="0" fillId="0" borderId="1" xfId="0" applyNumberFormat="1" applyBorder="1"/>
    <xf numFmtId="44" fontId="0" fillId="0" borderId="1" xfId="2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44" fontId="3" fillId="0" borderId="1" xfId="2" applyFont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workbookViewId="0">
      <selection activeCell="H25" sqref="H25"/>
    </sheetView>
  </sheetViews>
  <sheetFormatPr defaultRowHeight="15" x14ac:dyDescent="0.2"/>
  <cols>
    <col min="2" max="2" width="12" bestFit="1" customWidth="1"/>
    <col min="3" max="5" width="11" bestFit="1" customWidth="1"/>
    <col min="6" max="6" width="10" bestFit="1" customWidth="1"/>
    <col min="7" max="7" width="13.6640625" customWidth="1"/>
    <col min="8" max="8" width="12" bestFit="1" customWidth="1"/>
    <col min="9" max="9" width="1.88671875" customWidth="1"/>
    <col min="10" max="10" width="13.44140625" bestFit="1" customWidth="1"/>
    <col min="11" max="11" width="13" customWidth="1"/>
    <col min="12" max="12" width="16.21875" customWidth="1"/>
    <col min="13" max="13" width="16.21875" hidden="1" customWidth="1"/>
    <col min="14" max="14" width="19.21875" customWidth="1"/>
    <col min="15" max="15" width="8.88671875" bestFit="1" customWidth="1"/>
    <col min="16" max="16" width="16.5546875" customWidth="1"/>
    <col min="17" max="17" width="16.33203125" customWidth="1"/>
  </cols>
  <sheetData>
    <row r="1" spans="1:17" ht="23.25" x14ac:dyDescent="0.35">
      <c r="A1" s="13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3" spans="1:17" s="11" customFormat="1" ht="15.75" x14ac:dyDescent="0.25">
      <c r="A3" s="14" t="s">
        <v>2</v>
      </c>
      <c r="B3" s="14"/>
      <c r="C3" s="14"/>
      <c r="D3" s="14"/>
      <c r="E3" s="14"/>
      <c r="F3" s="14"/>
      <c r="G3" s="14"/>
      <c r="H3" s="14"/>
      <c r="J3" s="11" t="s">
        <v>7</v>
      </c>
    </row>
    <row r="4" spans="1:17" s="9" customFormat="1" ht="67.5" customHeight="1" x14ac:dyDescent="0.25">
      <c r="A4" s="8" t="s">
        <v>0</v>
      </c>
      <c r="B4" s="8" t="s">
        <v>37</v>
      </c>
      <c r="C4" s="8" t="s">
        <v>38</v>
      </c>
      <c r="D4" s="8" t="s">
        <v>39</v>
      </c>
      <c r="E4" s="8" t="s">
        <v>40</v>
      </c>
      <c r="F4" s="8" t="s">
        <v>41</v>
      </c>
      <c r="G4" s="10" t="s">
        <v>22</v>
      </c>
      <c r="H4" s="8" t="s">
        <v>1</v>
      </c>
      <c r="J4" s="10" t="s">
        <v>4</v>
      </c>
      <c r="K4" s="10" t="s">
        <v>5</v>
      </c>
      <c r="L4" s="10" t="s">
        <v>23</v>
      </c>
      <c r="M4" s="10"/>
      <c r="N4" s="10" t="s">
        <v>24</v>
      </c>
      <c r="O4" s="8" t="s">
        <v>3</v>
      </c>
      <c r="P4" s="10" t="s">
        <v>25</v>
      </c>
      <c r="Q4" s="10" t="s">
        <v>26</v>
      </c>
    </row>
    <row r="5" spans="1:17" ht="15.75" x14ac:dyDescent="0.25">
      <c r="A5" s="1" t="s">
        <v>8</v>
      </c>
      <c r="B5" s="7">
        <v>25000</v>
      </c>
      <c r="C5" s="7">
        <v>35000</v>
      </c>
      <c r="D5" s="7">
        <v>3000</v>
      </c>
      <c r="E5" s="7">
        <v>0</v>
      </c>
      <c r="F5" s="7">
        <v>0</v>
      </c>
      <c r="G5" s="7">
        <v>-2000</v>
      </c>
      <c r="H5" s="7">
        <f>SUM(B5:G5)</f>
        <v>61000</v>
      </c>
      <c r="J5" s="2">
        <v>400</v>
      </c>
      <c r="K5" s="3">
        <v>167</v>
      </c>
      <c r="L5" s="7">
        <f>J5*K5</f>
        <v>66800</v>
      </c>
      <c r="M5" s="7">
        <f>L5-H5</f>
        <v>5800</v>
      </c>
      <c r="N5" s="12">
        <f>IF(M5&gt;=0,L5-H5,0)</f>
        <v>5800</v>
      </c>
      <c r="O5" s="5">
        <v>0.9</v>
      </c>
      <c r="P5" s="4">
        <f>N5*O5</f>
        <v>5220</v>
      </c>
      <c r="Q5" s="4">
        <f>(1-O5)*N5</f>
        <v>579.99999999999989</v>
      </c>
    </row>
    <row r="6" spans="1:17" ht="15.75" x14ac:dyDescent="0.25">
      <c r="A6" s="1" t="s">
        <v>9</v>
      </c>
      <c r="B6" s="7">
        <v>15000</v>
      </c>
      <c r="C6" s="7">
        <v>5000</v>
      </c>
      <c r="D6" s="7">
        <v>0</v>
      </c>
      <c r="E6" s="7">
        <v>0</v>
      </c>
      <c r="F6" s="7">
        <v>0</v>
      </c>
      <c r="G6" s="7">
        <v>5000</v>
      </c>
      <c r="H6" s="7">
        <f t="shared" ref="H6:H22" si="0">SUM(B6:G6)</f>
        <v>25000</v>
      </c>
      <c r="J6" s="2">
        <v>300</v>
      </c>
      <c r="K6" s="3">
        <v>167</v>
      </c>
      <c r="L6" s="7">
        <f t="shared" ref="L6:L18" si="1">J6*K6</f>
        <v>50100</v>
      </c>
      <c r="M6" s="7">
        <f t="shared" ref="M6:M22" si="2">L6-H6</f>
        <v>25100</v>
      </c>
      <c r="N6" s="12">
        <f t="shared" ref="N6:N22" si="3">IF(M6&gt;=0,L6-H6,0)</f>
        <v>25100</v>
      </c>
      <c r="O6" s="5">
        <v>0.9</v>
      </c>
      <c r="P6" s="4">
        <f t="shared" ref="P6:P18" si="4">N6*O6</f>
        <v>22590</v>
      </c>
      <c r="Q6" s="4">
        <f t="shared" ref="Q6:Q18" si="5">(1-O6)*N6</f>
        <v>2509.9999999999995</v>
      </c>
    </row>
    <row r="7" spans="1:17" ht="15.75" x14ac:dyDescent="0.25">
      <c r="A7" s="1" t="s">
        <v>10</v>
      </c>
      <c r="B7" s="7">
        <v>95000</v>
      </c>
      <c r="C7" s="7">
        <v>3000</v>
      </c>
      <c r="D7" s="7">
        <v>0</v>
      </c>
      <c r="E7" s="7">
        <v>0</v>
      </c>
      <c r="F7" s="7">
        <v>0</v>
      </c>
      <c r="G7" s="7">
        <v>0</v>
      </c>
      <c r="H7" s="7">
        <f t="shared" si="0"/>
        <v>98000</v>
      </c>
      <c r="J7" s="2">
        <v>700</v>
      </c>
      <c r="K7" s="3">
        <v>167</v>
      </c>
      <c r="L7" s="7">
        <f t="shared" si="1"/>
        <v>116900</v>
      </c>
      <c r="M7" s="7">
        <f t="shared" si="2"/>
        <v>18900</v>
      </c>
      <c r="N7" s="12">
        <f t="shared" si="3"/>
        <v>18900</v>
      </c>
      <c r="O7" s="5">
        <v>0.9</v>
      </c>
      <c r="P7" s="4">
        <f t="shared" si="4"/>
        <v>17010</v>
      </c>
      <c r="Q7" s="4">
        <f t="shared" si="5"/>
        <v>1889.9999999999995</v>
      </c>
    </row>
    <row r="8" spans="1:17" ht="15.75" x14ac:dyDescent="0.25">
      <c r="A8" s="1" t="s">
        <v>11</v>
      </c>
      <c r="B8" s="7">
        <v>7000</v>
      </c>
      <c r="C8" s="7">
        <v>8000</v>
      </c>
      <c r="D8" s="7">
        <v>0</v>
      </c>
      <c r="E8" s="7">
        <v>0</v>
      </c>
      <c r="F8" s="7">
        <v>0</v>
      </c>
      <c r="G8" s="7">
        <v>0</v>
      </c>
      <c r="H8" s="7">
        <f t="shared" si="0"/>
        <v>15000</v>
      </c>
      <c r="J8" s="6">
        <v>230</v>
      </c>
      <c r="K8" s="3">
        <v>167</v>
      </c>
      <c r="L8" s="7">
        <f t="shared" si="1"/>
        <v>38410</v>
      </c>
      <c r="M8" s="7">
        <f t="shared" si="2"/>
        <v>23410</v>
      </c>
      <c r="N8" s="12">
        <f t="shared" si="3"/>
        <v>23410</v>
      </c>
      <c r="O8" s="5">
        <v>0.9</v>
      </c>
      <c r="P8" s="4">
        <f t="shared" si="4"/>
        <v>21069</v>
      </c>
      <c r="Q8" s="4">
        <f t="shared" si="5"/>
        <v>2340.9999999999995</v>
      </c>
    </row>
    <row r="9" spans="1:17" ht="15.75" x14ac:dyDescent="0.25">
      <c r="A9" s="1" t="s">
        <v>12</v>
      </c>
      <c r="B9" s="7">
        <v>15000</v>
      </c>
      <c r="C9" s="7">
        <v>1000</v>
      </c>
      <c r="D9" s="7">
        <v>0</v>
      </c>
      <c r="E9" s="7">
        <v>0</v>
      </c>
      <c r="F9" s="7">
        <v>0</v>
      </c>
      <c r="G9" s="7">
        <v>10000</v>
      </c>
      <c r="H9" s="7">
        <f t="shared" si="0"/>
        <v>26000</v>
      </c>
      <c r="J9" s="6">
        <v>675</v>
      </c>
      <c r="K9" s="3">
        <v>167</v>
      </c>
      <c r="L9" s="7">
        <f t="shared" si="1"/>
        <v>112725</v>
      </c>
      <c r="M9" s="7">
        <f t="shared" si="2"/>
        <v>86725</v>
      </c>
      <c r="N9" s="12">
        <f t="shared" si="3"/>
        <v>86725</v>
      </c>
      <c r="O9" s="5">
        <v>0.9</v>
      </c>
      <c r="P9" s="4">
        <f t="shared" si="4"/>
        <v>78052.5</v>
      </c>
      <c r="Q9" s="4">
        <f t="shared" si="5"/>
        <v>8672.4999999999982</v>
      </c>
    </row>
    <row r="10" spans="1:17" ht="15.75" x14ac:dyDescent="0.25">
      <c r="A10" s="1" t="s">
        <v>13</v>
      </c>
      <c r="B10" s="7">
        <v>7000</v>
      </c>
      <c r="C10" s="7">
        <v>24000</v>
      </c>
      <c r="D10" s="7">
        <v>0</v>
      </c>
      <c r="E10" s="7">
        <v>0</v>
      </c>
      <c r="F10" s="7">
        <v>0</v>
      </c>
      <c r="G10" s="7">
        <v>0</v>
      </c>
      <c r="H10" s="7">
        <f t="shared" si="0"/>
        <v>31000</v>
      </c>
      <c r="J10" s="1">
        <v>700</v>
      </c>
      <c r="K10" s="3">
        <v>167</v>
      </c>
      <c r="L10" s="7">
        <f t="shared" si="1"/>
        <v>116900</v>
      </c>
      <c r="M10" s="7">
        <f t="shared" si="2"/>
        <v>85900</v>
      </c>
      <c r="N10" s="12">
        <f t="shared" si="3"/>
        <v>85900</v>
      </c>
      <c r="O10" s="5">
        <v>0.9</v>
      </c>
      <c r="P10" s="4">
        <f t="shared" si="4"/>
        <v>77310</v>
      </c>
      <c r="Q10" s="4">
        <f t="shared" si="5"/>
        <v>8589.9999999999982</v>
      </c>
    </row>
    <row r="11" spans="1:17" ht="15.75" x14ac:dyDescent="0.25">
      <c r="A11" s="1" t="s">
        <v>14</v>
      </c>
      <c r="B11" s="7">
        <v>4000</v>
      </c>
      <c r="C11" s="7">
        <v>1000</v>
      </c>
      <c r="D11" s="7">
        <v>0</v>
      </c>
      <c r="E11" s="7">
        <v>0</v>
      </c>
      <c r="F11" s="7">
        <v>0</v>
      </c>
      <c r="G11" s="7">
        <v>0</v>
      </c>
      <c r="H11" s="7">
        <f t="shared" si="0"/>
        <v>5000</v>
      </c>
      <c r="J11" s="1">
        <v>500</v>
      </c>
      <c r="K11" s="3">
        <v>167</v>
      </c>
      <c r="L11" s="7">
        <f t="shared" si="1"/>
        <v>83500</v>
      </c>
      <c r="M11" s="7">
        <f t="shared" si="2"/>
        <v>78500</v>
      </c>
      <c r="N11" s="12">
        <f t="shared" si="3"/>
        <v>78500</v>
      </c>
      <c r="O11" s="5">
        <v>0.9</v>
      </c>
      <c r="P11" s="4">
        <f t="shared" si="4"/>
        <v>70650</v>
      </c>
      <c r="Q11" s="4">
        <f t="shared" si="5"/>
        <v>7849.9999999999982</v>
      </c>
    </row>
    <row r="12" spans="1:17" ht="15.75" x14ac:dyDescent="0.25">
      <c r="A12" s="1" t="s">
        <v>15</v>
      </c>
      <c r="B12" s="7">
        <v>3000</v>
      </c>
      <c r="C12" s="7">
        <v>3000</v>
      </c>
      <c r="D12" s="7">
        <v>47000</v>
      </c>
      <c r="E12" s="7">
        <v>0</v>
      </c>
      <c r="F12" s="7">
        <v>0</v>
      </c>
      <c r="G12" s="7">
        <v>0</v>
      </c>
      <c r="H12" s="7">
        <f t="shared" si="0"/>
        <v>53000</v>
      </c>
      <c r="J12" s="1">
        <v>350</v>
      </c>
      <c r="K12" s="3">
        <v>167</v>
      </c>
      <c r="L12" s="7">
        <f t="shared" si="1"/>
        <v>58450</v>
      </c>
      <c r="M12" s="7">
        <f t="shared" si="2"/>
        <v>5450</v>
      </c>
      <c r="N12" s="12">
        <f t="shared" si="3"/>
        <v>5450</v>
      </c>
      <c r="O12" s="5">
        <v>0.9</v>
      </c>
      <c r="P12" s="4">
        <f t="shared" si="4"/>
        <v>4905</v>
      </c>
      <c r="Q12" s="4">
        <f t="shared" si="5"/>
        <v>544.99999999999989</v>
      </c>
    </row>
    <row r="13" spans="1:17" ht="15.75" x14ac:dyDescent="0.25">
      <c r="A13" s="1" t="s">
        <v>16</v>
      </c>
      <c r="B13" s="7">
        <v>5000</v>
      </c>
      <c r="C13" s="7">
        <v>4000</v>
      </c>
      <c r="D13" s="7">
        <v>0</v>
      </c>
      <c r="E13" s="7">
        <v>0</v>
      </c>
      <c r="F13" s="7">
        <v>0</v>
      </c>
      <c r="G13" s="7">
        <v>0</v>
      </c>
      <c r="H13" s="7">
        <f t="shared" si="0"/>
        <v>9000</v>
      </c>
      <c r="J13" s="1">
        <v>210</v>
      </c>
      <c r="K13" s="3">
        <v>167</v>
      </c>
      <c r="L13" s="7">
        <f t="shared" si="1"/>
        <v>35070</v>
      </c>
      <c r="M13" s="7">
        <f t="shared" si="2"/>
        <v>26070</v>
      </c>
      <c r="N13" s="12">
        <f t="shared" si="3"/>
        <v>26070</v>
      </c>
      <c r="O13" s="5">
        <v>0.9</v>
      </c>
      <c r="P13" s="4">
        <f t="shared" si="4"/>
        <v>23463</v>
      </c>
      <c r="Q13" s="4">
        <f t="shared" si="5"/>
        <v>2606.9999999999995</v>
      </c>
    </row>
    <row r="14" spans="1:17" ht="15.75" x14ac:dyDescent="0.25">
      <c r="A14" s="1" t="s">
        <v>17</v>
      </c>
      <c r="B14" s="7">
        <v>6000</v>
      </c>
      <c r="C14" s="7">
        <v>3000</v>
      </c>
      <c r="D14" s="7">
        <v>0</v>
      </c>
      <c r="E14" s="7">
        <v>0</v>
      </c>
      <c r="F14" s="7">
        <v>0</v>
      </c>
      <c r="G14" s="7">
        <v>7500</v>
      </c>
      <c r="H14" s="7">
        <f t="shared" si="0"/>
        <v>16500</v>
      </c>
      <c r="J14" s="1">
        <v>150</v>
      </c>
      <c r="K14" s="3">
        <v>167</v>
      </c>
      <c r="L14" s="7">
        <f t="shared" si="1"/>
        <v>25050</v>
      </c>
      <c r="M14" s="7">
        <f t="shared" si="2"/>
        <v>8550</v>
      </c>
      <c r="N14" s="12">
        <f t="shared" si="3"/>
        <v>8550</v>
      </c>
      <c r="O14" s="5">
        <v>0.9</v>
      </c>
      <c r="P14" s="4">
        <f t="shared" si="4"/>
        <v>7695</v>
      </c>
      <c r="Q14" s="4">
        <f t="shared" si="5"/>
        <v>854.99999999999977</v>
      </c>
    </row>
    <row r="15" spans="1:17" ht="15.75" x14ac:dyDescent="0.25">
      <c r="A15" s="1" t="s">
        <v>18</v>
      </c>
      <c r="B15" s="7">
        <v>45000</v>
      </c>
      <c r="C15" s="7">
        <v>2000</v>
      </c>
      <c r="D15" s="7">
        <v>0</v>
      </c>
      <c r="E15" s="7">
        <v>0</v>
      </c>
      <c r="F15" s="7">
        <v>0</v>
      </c>
      <c r="G15" s="7">
        <v>3000</v>
      </c>
      <c r="H15" s="7">
        <f t="shared" si="0"/>
        <v>50000</v>
      </c>
      <c r="J15" s="1">
        <v>700</v>
      </c>
      <c r="K15" s="3">
        <v>167</v>
      </c>
      <c r="L15" s="7">
        <f t="shared" si="1"/>
        <v>116900</v>
      </c>
      <c r="M15" s="7">
        <f t="shared" si="2"/>
        <v>66900</v>
      </c>
      <c r="N15" s="12">
        <f t="shared" si="3"/>
        <v>66900</v>
      </c>
      <c r="O15" s="5">
        <v>0.9</v>
      </c>
      <c r="P15" s="4">
        <f t="shared" si="4"/>
        <v>60210</v>
      </c>
      <c r="Q15" s="4">
        <f t="shared" si="5"/>
        <v>6689.9999999999982</v>
      </c>
    </row>
    <row r="16" spans="1:17" ht="15.75" x14ac:dyDescent="0.25">
      <c r="A16" s="1" t="s">
        <v>19</v>
      </c>
      <c r="B16" s="7">
        <v>120000</v>
      </c>
      <c r="C16" s="7">
        <v>1000</v>
      </c>
      <c r="D16" s="7">
        <v>0</v>
      </c>
      <c r="E16" s="7">
        <v>0</v>
      </c>
      <c r="F16" s="7">
        <v>0</v>
      </c>
      <c r="G16" s="7">
        <v>0</v>
      </c>
      <c r="H16" s="7">
        <f t="shared" si="0"/>
        <v>121000</v>
      </c>
      <c r="J16" s="1">
        <v>975</v>
      </c>
      <c r="K16" s="3">
        <v>167</v>
      </c>
      <c r="L16" s="7">
        <f t="shared" si="1"/>
        <v>162825</v>
      </c>
      <c r="M16" s="7">
        <f t="shared" si="2"/>
        <v>41825</v>
      </c>
      <c r="N16" s="12">
        <f t="shared" si="3"/>
        <v>41825</v>
      </c>
      <c r="O16" s="5">
        <v>0.9</v>
      </c>
      <c r="P16" s="4">
        <f t="shared" si="4"/>
        <v>37642.5</v>
      </c>
      <c r="Q16" s="4">
        <f t="shared" si="5"/>
        <v>4182.4999999999991</v>
      </c>
    </row>
    <row r="17" spans="1:17" ht="15.75" x14ac:dyDescent="0.25">
      <c r="A17" s="1" t="s">
        <v>20</v>
      </c>
      <c r="B17" s="7">
        <v>30000</v>
      </c>
      <c r="C17" s="7">
        <v>7000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37000</v>
      </c>
      <c r="J17" s="1">
        <v>400</v>
      </c>
      <c r="K17" s="3">
        <v>167</v>
      </c>
      <c r="L17" s="7">
        <f t="shared" si="1"/>
        <v>66800</v>
      </c>
      <c r="M17" s="7">
        <f t="shared" si="2"/>
        <v>29800</v>
      </c>
      <c r="N17" s="12">
        <f t="shared" si="3"/>
        <v>29800</v>
      </c>
      <c r="O17" s="5">
        <v>0.9</v>
      </c>
      <c r="P17" s="4">
        <f t="shared" si="4"/>
        <v>26820</v>
      </c>
      <c r="Q17" s="4">
        <f t="shared" si="5"/>
        <v>2979.9999999999995</v>
      </c>
    </row>
    <row r="18" spans="1:17" ht="15.75" x14ac:dyDescent="0.25">
      <c r="A18" s="1" t="s">
        <v>21</v>
      </c>
      <c r="B18" s="7">
        <v>17000</v>
      </c>
      <c r="C18" s="7">
        <v>2000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19000</v>
      </c>
      <c r="J18" s="1">
        <v>321</v>
      </c>
      <c r="K18" s="3">
        <v>167</v>
      </c>
      <c r="L18" s="7">
        <f t="shared" si="1"/>
        <v>53607</v>
      </c>
      <c r="M18" s="7">
        <f t="shared" si="2"/>
        <v>34607</v>
      </c>
      <c r="N18" s="12">
        <f t="shared" si="3"/>
        <v>34607</v>
      </c>
      <c r="O18" s="5">
        <v>0.9</v>
      </c>
      <c r="P18" s="4">
        <f t="shared" si="4"/>
        <v>31146.3</v>
      </c>
      <c r="Q18" s="4">
        <f t="shared" si="5"/>
        <v>3460.6999999999994</v>
      </c>
    </row>
    <row r="19" spans="1:17" ht="15.75" x14ac:dyDescent="0.25">
      <c r="A19" s="1" t="s">
        <v>27</v>
      </c>
      <c r="B19" s="7">
        <v>25000</v>
      </c>
      <c r="C19" s="7">
        <v>3000</v>
      </c>
      <c r="D19" s="7">
        <v>0</v>
      </c>
      <c r="E19" s="7">
        <v>0</v>
      </c>
      <c r="F19" s="7">
        <v>0</v>
      </c>
      <c r="G19" s="7">
        <v>3000</v>
      </c>
      <c r="H19" s="7">
        <f t="shared" si="0"/>
        <v>31000</v>
      </c>
      <c r="J19" s="1">
        <v>500</v>
      </c>
      <c r="K19" s="3">
        <v>167</v>
      </c>
      <c r="L19" s="7">
        <f t="shared" ref="L19:L22" si="6">J19*K19</f>
        <v>83500</v>
      </c>
      <c r="M19" s="7">
        <f t="shared" si="2"/>
        <v>52500</v>
      </c>
      <c r="N19" s="12">
        <f t="shared" si="3"/>
        <v>52500</v>
      </c>
      <c r="O19" s="5">
        <v>0.9</v>
      </c>
      <c r="P19" s="4">
        <f t="shared" ref="P19:P22" si="7">N19*O19</f>
        <v>47250</v>
      </c>
      <c r="Q19" s="4">
        <f t="shared" ref="Q19:Q22" si="8">(1-O19)*N19</f>
        <v>5249.9999999999991</v>
      </c>
    </row>
    <row r="20" spans="1:17" ht="15.75" x14ac:dyDescent="0.25">
      <c r="A20" s="1" t="s">
        <v>28</v>
      </c>
      <c r="B20" s="7">
        <v>10000</v>
      </c>
      <c r="C20" s="7">
        <v>1000</v>
      </c>
      <c r="D20" s="7">
        <v>50000</v>
      </c>
      <c r="E20" s="7">
        <v>12500</v>
      </c>
      <c r="F20" s="7">
        <v>2000</v>
      </c>
      <c r="G20" s="7">
        <v>0</v>
      </c>
      <c r="H20" s="7">
        <f t="shared" si="0"/>
        <v>75500</v>
      </c>
      <c r="J20" s="1">
        <v>487</v>
      </c>
      <c r="K20" s="3">
        <v>167</v>
      </c>
      <c r="L20" s="7">
        <f t="shared" si="6"/>
        <v>81329</v>
      </c>
      <c r="M20" s="7">
        <f t="shared" si="2"/>
        <v>5829</v>
      </c>
      <c r="N20" s="12">
        <f t="shared" si="3"/>
        <v>5829</v>
      </c>
      <c r="O20" s="5">
        <v>0.9</v>
      </c>
      <c r="P20" s="4">
        <f t="shared" si="7"/>
        <v>5246.1</v>
      </c>
      <c r="Q20" s="4">
        <f t="shared" si="8"/>
        <v>582.89999999999986</v>
      </c>
    </row>
    <row r="21" spans="1:17" ht="15.75" x14ac:dyDescent="0.25">
      <c r="A21" s="1" t="s">
        <v>29</v>
      </c>
      <c r="B21" s="7">
        <v>17000</v>
      </c>
      <c r="C21" s="7">
        <v>1000</v>
      </c>
      <c r="D21" s="7">
        <v>0</v>
      </c>
      <c r="E21" s="7">
        <v>0</v>
      </c>
      <c r="F21" s="7">
        <v>0</v>
      </c>
      <c r="G21" s="7">
        <v>0</v>
      </c>
      <c r="H21" s="7">
        <f t="shared" si="0"/>
        <v>18000</v>
      </c>
      <c r="J21" s="1">
        <v>324</v>
      </c>
      <c r="K21" s="3">
        <v>167</v>
      </c>
      <c r="L21" s="7">
        <f t="shared" si="6"/>
        <v>54108</v>
      </c>
      <c r="M21" s="7">
        <f t="shared" si="2"/>
        <v>36108</v>
      </c>
      <c r="N21" s="12">
        <f t="shared" si="3"/>
        <v>36108</v>
      </c>
      <c r="O21" s="5">
        <v>0.9</v>
      </c>
      <c r="P21" s="4">
        <f t="shared" si="7"/>
        <v>32497.200000000001</v>
      </c>
      <c r="Q21" s="4">
        <f t="shared" si="8"/>
        <v>3610.7999999999993</v>
      </c>
    </row>
    <row r="22" spans="1:17" ht="15.75" x14ac:dyDescent="0.25">
      <c r="A22" s="1" t="s">
        <v>30</v>
      </c>
      <c r="B22" s="7">
        <v>17000</v>
      </c>
      <c r="C22" s="7">
        <v>1000</v>
      </c>
      <c r="D22" s="7">
        <v>0</v>
      </c>
      <c r="E22" s="7">
        <v>0</v>
      </c>
      <c r="F22" s="7">
        <v>0</v>
      </c>
      <c r="G22" s="7">
        <v>0</v>
      </c>
      <c r="H22" s="7">
        <f t="shared" si="0"/>
        <v>18000</v>
      </c>
      <c r="J22" s="1">
        <v>145</v>
      </c>
      <c r="K22" s="3">
        <v>167</v>
      </c>
      <c r="L22" s="7">
        <f t="shared" si="6"/>
        <v>24215</v>
      </c>
      <c r="M22" s="7">
        <f t="shared" si="2"/>
        <v>6215</v>
      </c>
      <c r="N22" s="12">
        <f t="shared" si="3"/>
        <v>6215</v>
      </c>
      <c r="O22" s="5">
        <v>0.9</v>
      </c>
      <c r="P22" s="4">
        <f t="shared" si="7"/>
        <v>5593.5</v>
      </c>
      <c r="Q22" s="4">
        <f t="shared" si="8"/>
        <v>621.49999999999989</v>
      </c>
    </row>
  </sheetData>
  <mergeCells count="2">
    <mergeCell ref="A1:P1"/>
    <mergeCell ref="A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>
      <selection activeCell="C26" sqref="C26"/>
    </sheetView>
  </sheetViews>
  <sheetFormatPr defaultRowHeight="15" x14ac:dyDescent="0.2"/>
  <cols>
    <col min="2" max="2" width="12" bestFit="1" customWidth="1"/>
    <col min="3" max="5" width="11" bestFit="1" customWidth="1"/>
    <col min="6" max="6" width="10" bestFit="1" customWidth="1"/>
    <col min="7" max="7" width="13.6640625" customWidth="1"/>
    <col min="8" max="8" width="12" bestFit="1" customWidth="1"/>
    <col min="9" max="9" width="1.88671875" customWidth="1"/>
    <col min="10" max="10" width="13.44140625" bestFit="1" customWidth="1"/>
    <col min="11" max="11" width="13" customWidth="1"/>
    <col min="12" max="12" width="16.21875" customWidth="1"/>
    <col min="13" max="13" width="16.21875" hidden="1" customWidth="1"/>
    <col min="14" max="14" width="19.21875" customWidth="1"/>
  </cols>
  <sheetData>
    <row r="1" spans="1:14" ht="23.25" x14ac:dyDescent="0.35">
      <c r="A1" s="15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3" spans="1:14" s="11" customFormat="1" ht="15.75" x14ac:dyDescent="0.25">
      <c r="A3" s="14" t="s">
        <v>2</v>
      </c>
      <c r="B3" s="14"/>
      <c r="C3" s="14"/>
      <c r="D3" s="14"/>
      <c r="E3" s="14"/>
      <c r="F3" s="14"/>
      <c r="G3" s="14"/>
      <c r="H3" s="14"/>
      <c r="J3" s="18" t="s">
        <v>7</v>
      </c>
      <c r="K3" s="19"/>
      <c r="L3" s="19"/>
      <c r="M3" s="19"/>
      <c r="N3" s="20"/>
    </row>
    <row r="4" spans="1:14" s="9" customFormat="1" ht="67.5" customHeight="1" x14ac:dyDescent="0.25">
      <c r="A4" s="8" t="s">
        <v>0</v>
      </c>
      <c r="B4" s="8" t="s">
        <v>31</v>
      </c>
      <c r="C4" s="8" t="s">
        <v>32</v>
      </c>
      <c r="D4" s="8" t="s">
        <v>33</v>
      </c>
      <c r="E4" s="8" t="s">
        <v>34</v>
      </c>
      <c r="F4" s="8" t="s">
        <v>35</v>
      </c>
      <c r="G4" s="10" t="s">
        <v>22</v>
      </c>
      <c r="H4" s="8" t="s">
        <v>1</v>
      </c>
      <c r="J4" s="10" t="s">
        <v>4</v>
      </c>
      <c r="K4" s="10" t="s">
        <v>5</v>
      </c>
      <c r="L4" s="10" t="s">
        <v>23</v>
      </c>
      <c r="M4" s="10"/>
      <c r="N4" s="10" t="s">
        <v>36</v>
      </c>
    </row>
    <row r="5" spans="1:14" ht="15.75" x14ac:dyDescent="0.25">
      <c r="A5" s="1" t="s">
        <v>8</v>
      </c>
      <c r="B5" s="7">
        <v>25000</v>
      </c>
      <c r="C5" s="7">
        <v>35000</v>
      </c>
      <c r="D5" s="7">
        <v>3000</v>
      </c>
      <c r="E5" s="7">
        <v>0</v>
      </c>
      <c r="F5" s="7">
        <v>0</v>
      </c>
      <c r="G5" s="7">
        <v>2000</v>
      </c>
      <c r="H5" s="7">
        <f>(SUM(B5:F5))-G5</f>
        <v>61000</v>
      </c>
      <c r="J5" s="2">
        <v>400</v>
      </c>
      <c r="K5" s="3">
        <v>150</v>
      </c>
      <c r="L5" s="7">
        <f>J5*K5</f>
        <v>60000</v>
      </c>
      <c r="M5" s="7">
        <f>L5-H5</f>
        <v>-1000</v>
      </c>
      <c r="N5" s="12">
        <f>IF(M5&gt;=0,L5-H5,0)</f>
        <v>0</v>
      </c>
    </row>
    <row r="6" spans="1:14" ht="15.75" x14ac:dyDescent="0.25">
      <c r="A6" s="1" t="s">
        <v>9</v>
      </c>
      <c r="B6" s="7">
        <v>15000</v>
      </c>
      <c r="C6" s="7">
        <v>5000</v>
      </c>
      <c r="D6" s="7">
        <v>0</v>
      </c>
      <c r="E6" s="7">
        <v>0</v>
      </c>
      <c r="F6" s="7">
        <v>0</v>
      </c>
      <c r="G6" s="7">
        <v>5000</v>
      </c>
      <c r="H6" s="7">
        <f t="shared" ref="H6:H22" si="0">(SUM(B6:F6))-G6</f>
        <v>15000</v>
      </c>
      <c r="J6" s="2">
        <v>300</v>
      </c>
      <c r="K6" s="3">
        <v>150</v>
      </c>
      <c r="L6" s="7">
        <f t="shared" ref="L6:L22" si="1">J6*K6</f>
        <v>45000</v>
      </c>
      <c r="M6" s="7">
        <f t="shared" ref="M6:M22" si="2">L6-H6</f>
        <v>30000</v>
      </c>
      <c r="N6" s="12">
        <f t="shared" ref="N6:N22" si="3">IF(M6&gt;=0,L6-H6,0)</f>
        <v>30000</v>
      </c>
    </row>
    <row r="7" spans="1:14" ht="15.75" x14ac:dyDescent="0.25">
      <c r="A7" s="1" t="s">
        <v>10</v>
      </c>
      <c r="B7" s="7">
        <v>95000</v>
      </c>
      <c r="C7" s="7">
        <v>3000</v>
      </c>
      <c r="D7" s="7">
        <v>0</v>
      </c>
      <c r="E7" s="7">
        <v>0</v>
      </c>
      <c r="F7" s="7">
        <v>0</v>
      </c>
      <c r="G7" s="7">
        <v>0</v>
      </c>
      <c r="H7" s="7">
        <f t="shared" si="0"/>
        <v>98000</v>
      </c>
      <c r="J7" s="2">
        <v>700</v>
      </c>
      <c r="K7" s="3">
        <v>150</v>
      </c>
      <c r="L7" s="7">
        <f t="shared" si="1"/>
        <v>105000</v>
      </c>
      <c r="M7" s="7">
        <f t="shared" si="2"/>
        <v>7000</v>
      </c>
      <c r="N7" s="12">
        <f t="shared" si="3"/>
        <v>7000</v>
      </c>
    </row>
    <row r="8" spans="1:14" ht="15.75" x14ac:dyDescent="0.25">
      <c r="A8" s="1" t="s">
        <v>11</v>
      </c>
      <c r="B8" s="7">
        <v>7000</v>
      </c>
      <c r="C8" s="7">
        <v>8000</v>
      </c>
      <c r="D8" s="7">
        <v>0</v>
      </c>
      <c r="E8" s="7">
        <v>0</v>
      </c>
      <c r="F8" s="7">
        <v>0</v>
      </c>
      <c r="G8" s="7">
        <v>0</v>
      </c>
      <c r="H8" s="7">
        <f t="shared" si="0"/>
        <v>15000</v>
      </c>
      <c r="J8" s="6">
        <v>230</v>
      </c>
      <c r="K8" s="3">
        <v>150</v>
      </c>
      <c r="L8" s="7">
        <f t="shared" si="1"/>
        <v>34500</v>
      </c>
      <c r="M8" s="7">
        <f t="shared" si="2"/>
        <v>19500</v>
      </c>
      <c r="N8" s="12">
        <f t="shared" si="3"/>
        <v>19500</v>
      </c>
    </row>
    <row r="9" spans="1:14" ht="15.75" x14ac:dyDescent="0.25">
      <c r="A9" s="1" t="s">
        <v>12</v>
      </c>
      <c r="B9" s="7">
        <v>15000</v>
      </c>
      <c r="C9" s="7">
        <v>1000</v>
      </c>
      <c r="D9" s="7">
        <v>0</v>
      </c>
      <c r="E9" s="7">
        <v>0</v>
      </c>
      <c r="F9" s="7">
        <v>0</v>
      </c>
      <c r="G9" s="7">
        <v>10000</v>
      </c>
      <c r="H9" s="7">
        <f t="shared" si="0"/>
        <v>6000</v>
      </c>
      <c r="J9" s="6">
        <v>675</v>
      </c>
      <c r="K9" s="3">
        <v>150</v>
      </c>
      <c r="L9" s="7">
        <f t="shared" si="1"/>
        <v>101250</v>
      </c>
      <c r="M9" s="7">
        <f t="shared" si="2"/>
        <v>95250</v>
      </c>
      <c r="N9" s="12">
        <f t="shared" si="3"/>
        <v>95250</v>
      </c>
    </row>
    <row r="10" spans="1:14" ht="15.75" x14ac:dyDescent="0.25">
      <c r="A10" s="1" t="s">
        <v>13</v>
      </c>
      <c r="B10" s="7">
        <v>7000</v>
      </c>
      <c r="C10" s="7">
        <v>24000</v>
      </c>
      <c r="D10" s="7">
        <v>0</v>
      </c>
      <c r="E10" s="7">
        <v>0</v>
      </c>
      <c r="F10" s="7">
        <v>0</v>
      </c>
      <c r="G10" s="7">
        <v>0</v>
      </c>
      <c r="H10" s="7">
        <f t="shared" si="0"/>
        <v>31000</v>
      </c>
      <c r="J10" s="1">
        <v>700</v>
      </c>
      <c r="K10" s="3">
        <v>150</v>
      </c>
      <c r="L10" s="7">
        <f t="shared" si="1"/>
        <v>105000</v>
      </c>
      <c r="M10" s="7">
        <f t="shared" si="2"/>
        <v>74000</v>
      </c>
      <c r="N10" s="12">
        <f t="shared" si="3"/>
        <v>74000</v>
      </c>
    </row>
    <row r="11" spans="1:14" ht="15.75" x14ac:dyDescent="0.25">
      <c r="A11" s="1" t="s">
        <v>14</v>
      </c>
      <c r="B11" s="7">
        <v>4000</v>
      </c>
      <c r="C11" s="7">
        <v>1000</v>
      </c>
      <c r="D11" s="7">
        <v>0</v>
      </c>
      <c r="E11" s="7">
        <v>0</v>
      </c>
      <c r="F11" s="7">
        <v>0</v>
      </c>
      <c r="G11" s="7">
        <v>0</v>
      </c>
      <c r="H11" s="7">
        <f t="shared" si="0"/>
        <v>5000</v>
      </c>
      <c r="J11" s="1">
        <v>500</v>
      </c>
      <c r="K11" s="3">
        <v>150</v>
      </c>
      <c r="L11" s="7">
        <f t="shared" si="1"/>
        <v>75000</v>
      </c>
      <c r="M11" s="7">
        <f t="shared" si="2"/>
        <v>70000</v>
      </c>
      <c r="N11" s="12">
        <f t="shared" si="3"/>
        <v>70000</v>
      </c>
    </row>
    <row r="12" spans="1:14" ht="15.75" x14ac:dyDescent="0.25">
      <c r="A12" s="1" t="s">
        <v>15</v>
      </c>
      <c r="B12" s="7">
        <v>3000</v>
      </c>
      <c r="C12" s="7">
        <v>3000</v>
      </c>
      <c r="D12" s="7">
        <v>47000</v>
      </c>
      <c r="E12" s="7">
        <v>0</v>
      </c>
      <c r="F12" s="7">
        <v>0</v>
      </c>
      <c r="G12" s="7">
        <v>0</v>
      </c>
      <c r="H12" s="7">
        <f t="shared" si="0"/>
        <v>53000</v>
      </c>
      <c r="J12" s="1">
        <v>350</v>
      </c>
      <c r="K12" s="3">
        <v>150</v>
      </c>
      <c r="L12" s="7">
        <f t="shared" si="1"/>
        <v>52500</v>
      </c>
      <c r="M12" s="7">
        <f t="shared" si="2"/>
        <v>-500</v>
      </c>
      <c r="N12" s="12">
        <f t="shared" si="3"/>
        <v>0</v>
      </c>
    </row>
    <row r="13" spans="1:14" ht="15.75" x14ac:dyDescent="0.25">
      <c r="A13" s="1" t="s">
        <v>16</v>
      </c>
      <c r="B13" s="7">
        <v>5000</v>
      </c>
      <c r="C13" s="7">
        <v>4000</v>
      </c>
      <c r="D13" s="7">
        <v>0</v>
      </c>
      <c r="E13" s="7">
        <v>0</v>
      </c>
      <c r="F13" s="7">
        <v>0</v>
      </c>
      <c r="G13" s="7">
        <v>0</v>
      </c>
      <c r="H13" s="7">
        <f t="shared" si="0"/>
        <v>9000</v>
      </c>
      <c r="J13" s="1">
        <v>210</v>
      </c>
      <c r="K13" s="3">
        <v>150</v>
      </c>
      <c r="L13" s="7">
        <f t="shared" si="1"/>
        <v>31500</v>
      </c>
      <c r="M13" s="7">
        <f t="shared" si="2"/>
        <v>22500</v>
      </c>
      <c r="N13" s="12">
        <f t="shared" si="3"/>
        <v>22500</v>
      </c>
    </row>
    <row r="14" spans="1:14" ht="15.75" x14ac:dyDescent="0.25">
      <c r="A14" s="1" t="s">
        <v>17</v>
      </c>
      <c r="B14" s="7">
        <v>6000</v>
      </c>
      <c r="C14" s="7">
        <v>3000</v>
      </c>
      <c r="D14" s="7">
        <v>0</v>
      </c>
      <c r="E14" s="7">
        <v>0</v>
      </c>
      <c r="F14" s="7">
        <v>0</v>
      </c>
      <c r="G14" s="7">
        <v>7500</v>
      </c>
      <c r="H14" s="7">
        <f t="shared" si="0"/>
        <v>1500</v>
      </c>
      <c r="J14" s="1">
        <v>150</v>
      </c>
      <c r="K14" s="3">
        <v>150</v>
      </c>
      <c r="L14" s="7">
        <f t="shared" si="1"/>
        <v>22500</v>
      </c>
      <c r="M14" s="7">
        <f t="shared" si="2"/>
        <v>21000</v>
      </c>
      <c r="N14" s="12">
        <f t="shared" si="3"/>
        <v>21000</v>
      </c>
    </row>
    <row r="15" spans="1:14" ht="15.75" x14ac:dyDescent="0.25">
      <c r="A15" s="1" t="s">
        <v>18</v>
      </c>
      <c r="B15" s="7">
        <v>45000</v>
      </c>
      <c r="C15" s="7">
        <v>2000</v>
      </c>
      <c r="D15" s="7">
        <v>0</v>
      </c>
      <c r="E15" s="7">
        <v>0</v>
      </c>
      <c r="F15" s="7">
        <v>0</v>
      </c>
      <c r="G15" s="7">
        <v>3000</v>
      </c>
      <c r="H15" s="7">
        <f t="shared" si="0"/>
        <v>44000</v>
      </c>
      <c r="J15" s="1">
        <v>700</v>
      </c>
      <c r="K15" s="3">
        <v>150</v>
      </c>
      <c r="L15" s="7">
        <f t="shared" si="1"/>
        <v>105000</v>
      </c>
      <c r="M15" s="7">
        <f t="shared" si="2"/>
        <v>61000</v>
      </c>
      <c r="N15" s="12">
        <f t="shared" si="3"/>
        <v>61000</v>
      </c>
    </row>
    <row r="16" spans="1:14" ht="15.75" x14ac:dyDescent="0.25">
      <c r="A16" s="1" t="s">
        <v>19</v>
      </c>
      <c r="B16" s="7">
        <v>120000</v>
      </c>
      <c r="C16" s="7">
        <v>1000</v>
      </c>
      <c r="D16" s="7">
        <v>0</v>
      </c>
      <c r="E16" s="7">
        <v>0</v>
      </c>
      <c r="F16" s="7">
        <v>0</v>
      </c>
      <c r="G16" s="7">
        <v>0</v>
      </c>
      <c r="H16" s="7">
        <f t="shared" si="0"/>
        <v>121000</v>
      </c>
      <c r="J16" s="1">
        <v>975</v>
      </c>
      <c r="K16" s="3">
        <v>150</v>
      </c>
      <c r="L16" s="7">
        <f t="shared" si="1"/>
        <v>146250</v>
      </c>
      <c r="M16" s="7">
        <f t="shared" si="2"/>
        <v>25250</v>
      </c>
      <c r="N16" s="12">
        <f t="shared" si="3"/>
        <v>25250</v>
      </c>
    </row>
    <row r="17" spans="1:14" ht="15.75" x14ac:dyDescent="0.25">
      <c r="A17" s="1" t="s">
        <v>20</v>
      </c>
      <c r="B17" s="7">
        <v>30000</v>
      </c>
      <c r="C17" s="7">
        <v>7000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37000</v>
      </c>
      <c r="J17" s="1">
        <v>400</v>
      </c>
      <c r="K17" s="3">
        <v>150</v>
      </c>
      <c r="L17" s="7">
        <f t="shared" si="1"/>
        <v>60000</v>
      </c>
      <c r="M17" s="7">
        <f t="shared" si="2"/>
        <v>23000</v>
      </c>
      <c r="N17" s="12">
        <f t="shared" si="3"/>
        <v>23000</v>
      </c>
    </row>
    <row r="18" spans="1:14" ht="15.75" x14ac:dyDescent="0.25">
      <c r="A18" s="1" t="s">
        <v>21</v>
      </c>
      <c r="B18" s="7">
        <v>17000</v>
      </c>
      <c r="C18" s="7">
        <v>2000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19000</v>
      </c>
      <c r="J18" s="1">
        <v>321</v>
      </c>
      <c r="K18" s="3">
        <v>150</v>
      </c>
      <c r="L18" s="7">
        <f t="shared" si="1"/>
        <v>48150</v>
      </c>
      <c r="M18" s="7">
        <f t="shared" si="2"/>
        <v>29150</v>
      </c>
      <c r="N18" s="12">
        <f t="shared" si="3"/>
        <v>29150</v>
      </c>
    </row>
    <row r="19" spans="1:14" ht="15.75" x14ac:dyDescent="0.25">
      <c r="A19" s="1" t="s">
        <v>27</v>
      </c>
      <c r="B19" s="7">
        <v>25000</v>
      </c>
      <c r="C19" s="7">
        <v>3000</v>
      </c>
      <c r="D19" s="7">
        <v>0</v>
      </c>
      <c r="E19" s="7">
        <v>0</v>
      </c>
      <c r="F19" s="7">
        <v>0</v>
      </c>
      <c r="G19" s="7">
        <v>3000</v>
      </c>
      <c r="H19" s="7">
        <f t="shared" si="0"/>
        <v>25000</v>
      </c>
      <c r="J19" s="1">
        <v>500</v>
      </c>
      <c r="K19" s="3">
        <v>150</v>
      </c>
      <c r="L19" s="7">
        <f t="shared" si="1"/>
        <v>75000</v>
      </c>
      <c r="M19" s="7">
        <f t="shared" si="2"/>
        <v>50000</v>
      </c>
      <c r="N19" s="12">
        <f t="shared" si="3"/>
        <v>50000</v>
      </c>
    </row>
    <row r="20" spans="1:14" ht="15.75" x14ac:dyDescent="0.25">
      <c r="A20" s="1" t="s">
        <v>28</v>
      </c>
      <c r="B20" s="7">
        <v>10000</v>
      </c>
      <c r="C20" s="7">
        <v>1000</v>
      </c>
      <c r="D20" s="7">
        <v>50000</v>
      </c>
      <c r="E20" s="7">
        <v>12500</v>
      </c>
      <c r="F20" s="7">
        <v>2000</v>
      </c>
      <c r="G20" s="7">
        <v>0</v>
      </c>
      <c r="H20" s="7">
        <f t="shared" si="0"/>
        <v>75500</v>
      </c>
      <c r="J20" s="1">
        <v>487</v>
      </c>
      <c r="K20" s="3">
        <v>150</v>
      </c>
      <c r="L20" s="7">
        <f t="shared" si="1"/>
        <v>73050</v>
      </c>
      <c r="M20" s="7">
        <f t="shared" si="2"/>
        <v>-2450</v>
      </c>
      <c r="N20" s="12">
        <f t="shared" si="3"/>
        <v>0</v>
      </c>
    </row>
    <row r="21" spans="1:14" ht="15.75" x14ac:dyDescent="0.25">
      <c r="A21" s="1" t="s">
        <v>29</v>
      </c>
      <c r="B21" s="7">
        <v>17000</v>
      </c>
      <c r="C21" s="7">
        <v>1000</v>
      </c>
      <c r="D21" s="7">
        <v>0</v>
      </c>
      <c r="E21" s="7">
        <v>0</v>
      </c>
      <c r="F21" s="7">
        <v>0</v>
      </c>
      <c r="G21" s="7">
        <v>0</v>
      </c>
      <c r="H21" s="7">
        <f t="shared" si="0"/>
        <v>18000</v>
      </c>
      <c r="J21" s="1">
        <v>324</v>
      </c>
      <c r="K21" s="3">
        <v>150</v>
      </c>
      <c r="L21" s="7">
        <f t="shared" si="1"/>
        <v>48600</v>
      </c>
      <c r="M21" s="7">
        <f t="shared" si="2"/>
        <v>30600</v>
      </c>
      <c r="N21" s="12">
        <f t="shared" si="3"/>
        <v>30600</v>
      </c>
    </row>
    <row r="22" spans="1:14" ht="15.75" x14ac:dyDescent="0.25">
      <c r="A22" s="1" t="s">
        <v>30</v>
      </c>
      <c r="B22" s="7">
        <v>17000</v>
      </c>
      <c r="C22" s="7">
        <v>1000</v>
      </c>
      <c r="D22" s="7">
        <v>0</v>
      </c>
      <c r="E22" s="7">
        <v>0</v>
      </c>
      <c r="F22" s="7">
        <v>0</v>
      </c>
      <c r="G22" s="7">
        <v>0</v>
      </c>
      <c r="H22" s="7">
        <f t="shared" si="0"/>
        <v>18000</v>
      </c>
      <c r="J22" s="1">
        <v>145</v>
      </c>
      <c r="K22" s="3">
        <v>150</v>
      </c>
      <c r="L22" s="7">
        <f t="shared" si="1"/>
        <v>21750</v>
      </c>
      <c r="M22" s="7">
        <f t="shared" si="2"/>
        <v>3750</v>
      </c>
      <c r="N22" s="12">
        <f t="shared" si="3"/>
        <v>3750</v>
      </c>
    </row>
  </sheetData>
  <mergeCells count="3">
    <mergeCell ref="A1:N1"/>
    <mergeCell ref="A3:H3"/>
    <mergeCell ref="J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Bray</dc:creator>
  <cp:lastModifiedBy>Lee Bray</cp:lastModifiedBy>
  <dcterms:created xsi:type="dcterms:W3CDTF">2016-12-01T21:17:09Z</dcterms:created>
  <dcterms:modified xsi:type="dcterms:W3CDTF">2023-06-14T18:50:07Z</dcterms:modified>
</cp:coreProperties>
</file>