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370" windowHeight="12405"/>
  </bookViews>
  <sheets>
    <sheet name="PRINT READY" sheetId="5" r:id="rId1"/>
    <sheet name="Algebra 1" sheetId="1" r:id="rId2"/>
    <sheet name="US History" sheetId="2" r:id="rId3"/>
    <sheet name="Biology I" sheetId="3" r:id="rId4"/>
    <sheet name="English II" sheetId="4" r:id="rId5"/>
    <sheet name="MCT2 Scale S,Cohort" sheetId="7" r:id="rId6"/>
    <sheet name="MCT2 Math" sheetId="6" r:id="rId7"/>
  </sheets>
  <calcPr calcId="125725"/>
</workbook>
</file>

<file path=xl/calcChain.xml><?xml version="1.0" encoding="utf-8"?>
<calcChain xmlns="http://schemas.openxmlformats.org/spreadsheetml/2006/main">
  <c r="AE9" i="5"/>
  <c r="AA5"/>
  <c r="AM6"/>
  <c r="AC8"/>
  <c r="AA6"/>
  <c r="AQ6"/>
  <c r="AQ7"/>
  <c r="AQ8"/>
  <c r="AQ9"/>
  <c r="AQ10"/>
  <c r="AQ5"/>
  <c r="AO6"/>
  <c r="AO7"/>
  <c r="AO8"/>
  <c r="AO9"/>
  <c r="AO10"/>
  <c r="AO5"/>
  <c r="AM7"/>
  <c r="AM8"/>
  <c r="AM9"/>
  <c r="AM10"/>
  <c r="AM5"/>
  <c r="AE6"/>
  <c r="AE7"/>
  <c r="AE8"/>
  <c r="AE10"/>
  <c r="AE5"/>
  <c r="AC6"/>
  <c r="AC7"/>
  <c r="AC9"/>
  <c r="AC10"/>
  <c r="AC5"/>
  <c r="AA7"/>
  <c r="AA8"/>
  <c r="AA9"/>
  <c r="AA10"/>
  <c r="I6"/>
  <c r="J6"/>
  <c r="I7"/>
  <c r="J7"/>
  <c r="G37" i="6"/>
  <c r="W48"/>
  <c r="W49"/>
  <c r="W50"/>
  <c r="W51"/>
  <c r="W52"/>
  <c r="W47"/>
  <c r="Y48"/>
  <c r="Y49"/>
  <c r="Y50"/>
  <c r="Y51"/>
  <c r="Y52"/>
  <c r="X48"/>
  <c r="X49"/>
  <c r="X50"/>
  <c r="X51"/>
  <c r="X52"/>
  <c r="V48"/>
  <c r="V49"/>
  <c r="V50"/>
  <c r="V51"/>
  <c r="V52"/>
  <c r="S48"/>
  <c r="S49"/>
  <c r="S50"/>
  <c r="S51"/>
  <c r="S52"/>
  <c r="R48"/>
  <c r="R49"/>
  <c r="R50"/>
  <c r="R53" s="1"/>
  <c r="Q18" s="1"/>
  <c r="R51"/>
  <c r="R52"/>
  <c r="Q48"/>
  <c r="Q49"/>
  <c r="Q50"/>
  <c r="Q51"/>
  <c r="Q52"/>
  <c r="P48"/>
  <c r="P53" s="1"/>
  <c r="Q20" s="1"/>
  <c r="P49"/>
  <c r="P50"/>
  <c r="P51"/>
  <c r="P52"/>
  <c r="Y47"/>
  <c r="X47"/>
  <c r="V47"/>
  <c r="S47"/>
  <c r="R47"/>
  <c r="Q47"/>
  <c r="P47"/>
  <c r="U38"/>
  <c r="U39"/>
  <c r="U40"/>
  <c r="U41"/>
  <c r="U42"/>
  <c r="U37"/>
  <c r="T38"/>
  <c r="T39"/>
  <c r="T40"/>
  <c r="T41"/>
  <c r="T42"/>
  <c r="T37"/>
  <c r="P38"/>
  <c r="P39"/>
  <c r="P40"/>
  <c r="P41"/>
  <c r="P42"/>
  <c r="P37"/>
  <c r="Q38"/>
  <c r="Q39"/>
  <c r="Q40"/>
  <c r="Q41"/>
  <c r="Q42"/>
  <c r="Q37"/>
  <c r="V53"/>
  <c r="V20" s="1"/>
  <c r="L48"/>
  <c r="L49"/>
  <c r="L50"/>
  <c r="L51"/>
  <c r="L52"/>
  <c r="K48"/>
  <c r="K49"/>
  <c r="K50"/>
  <c r="K51"/>
  <c r="K52"/>
  <c r="J48"/>
  <c r="J49"/>
  <c r="J50"/>
  <c r="J51"/>
  <c r="J52"/>
  <c r="I48"/>
  <c r="I49"/>
  <c r="I50"/>
  <c r="I51"/>
  <c r="I52"/>
  <c r="F48"/>
  <c r="F49"/>
  <c r="F50"/>
  <c r="F51"/>
  <c r="F52"/>
  <c r="E48"/>
  <c r="E49"/>
  <c r="E50"/>
  <c r="E51"/>
  <c r="E52"/>
  <c r="D48"/>
  <c r="D49"/>
  <c r="D50"/>
  <c r="D51"/>
  <c r="D52"/>
  <c r="C48"/>
  <c r="C49"/>
  <c r="C50"/>
  <c r="C51"/>
  <c r="C52"/>
  <c r="L47"/>
  <c r="K47"/>
  <c r="J47"/>
  <c r="I47"/>
  <c r="F47"/>
  <c r="E47"/>
  <c r="D47"/>
  <c r="C47"/>
  <c r="H38"/>
  <c r="H39"/>
  <c r="H40"/>
  <c r="H41"/>
  <c r="H42"/>
  <c r="H37"/>
  <c r="G38"/>
  <c r="G39"/>
  <c r="G40"/>
  <c r="G41"/>
  <c r="G42"/>
  <c r="D38"/>
  <c r="D39"/>
  <c r="D40"/>
  <c r="D41"/>
  <c r="D42"/>
  <c r="D37"/>
  <c r="C38"/>
  <c r="C39"/>
  <c r="C40"/>
  <c r="C41"/>
  <c r="C42"/>
  <c r="C37"/>
  <c r="L16"/>
  <c r="L17"/>
  <c r="L18"/>
  <c r="L19"/>
  <c r="L20"/>
  <c r="K16"/>
  <c r="K17"/>
  <c r="K18"/>
  <c r="K19"/>
  <c r="K20"/>
  <c r="J16"/>
  <c r="J17"/>
  <c r="J18"/>
  <c r="J19"/>
  <c r="J20"/>
  <c r="I16"/>
  <c r="I17"/>
  <c r="I18"/>
  <c r="I19"/>
  <c r="I20"/>
  <c r="L15"/>
  <c r="K15"/>
  <c r="J15"/>
  <c r="I15"/>
  <c r="F16"/>
  <c r="F17"/>
  <c r="F18"/>
  <c r="F19"/>
  <c r="F20"/>
  <c r="E16"/>
  <c r="E17"/>
  <c r="E18"/>
  <c r="E19"/>
  <c r="E20"/>
  <c r="D16"/>
  <c r="D17"/>
  <c r="D18"/>
  <c r="D19"/>
  <c r="D20"/>
  <c r="C16"/>
  <c r="C17"/>
  <c r="C18"/>
  <c r="C19"/>
  <c r="C20"/>
  <c r="F15"/>
  <c r="E15"/>
  <c r="E21" s="1"/>
  <c r="O18" s="1"/>
  <c r="D15"/>
  <c r="C15"/>
  <c r="H6"/>
  <c r="H7"/>
  <c r="H8"/>
  <c r="H9"/>
  <c r="H10"/>
  <c r="H5"/>
  <c r="G6"/>
  <c r="G7"/>
  <c r="G8"/>
  <c r="G9"/>
  <c r="G10"/>
  <c r="G5"/>
  <c r="D6"/>
  <c r="D7"/>
  <c r="D8"/>
  <c r="D9"/>
  <c r="D10"/>
  <c r="D5"/>
  <c r="C6"/>
  <c r="C7"/>
  <c r="C8"/>
  <c r="C9"/>
  <c r="C10"/>
  <c r="C5"/>
  <c r="Q8" i="3"/>
  <c r="Q7"/>
  <c r="P8"/>
  <c r="O7" i="5" s="1"/>
  <c r="P7" i="3"/>
  <c r="P7" i="5"/>
  <c r="O6"/>
  <c r="P6"/>
  <c r="O20" i="3"/>
  <c r="N19" i="5" s="1"/>
  <c r="O19" i="3"/>
  <c r="N18" i="5" s="1"/>
  <c r="O18" i="3"/>
  <c r="N17" i="5" s="1"/>
  <c r="Q18" i="3"/>
  <c r="Q19"/>
  <c r="Q20"/>
  <c r="P19" i="5" s="1"/>
  <c r="Q17" i="3"/>
  <c r="P16" i="5" s="1"/>
  <c r="P18" i="3"/>
  <c r="O17" i="5" s="1"/>
  <c r="P19" i="3"/>
  <c r="O18" i="5" s="1"/>
  <c r="P20" i="3"/>
  <c r="P27" s="1"/>
  <c r="P17"/>
  <c r="O16" i="5" s="1"/>
  <c r="O17" i="3"/>
  <c r="O27" s="1"/>
  <c r="O8"/>
  <c r="N7" i="5" s="1"/>
  <c r="O7" i="3"/>
  <c r="Q26"/>
  <c r="P26"/>
  <c r="O26"/>
  <c r="Q25"/>
  <c r="O25"/>
  <c r="P24"/>
  <c r="Q12"/>
  <c r="Q13"/>
  <c r="P13"/>
  <c r="P12"/>
  <c r="P20" i="4"/>
  <c r="V19" i="5" s="1"/>
  <c r="P19" i="4"/>
  <c r="V18" i="5" s="1"/>
  <c r="P18" i="4"/>
  <c r="V17" i="5" s="1"/>
  <c r="P17" i="4"/>
  <c r="V16" i="5" s="1"/>
  <c r="O20" i="4"/>
  <c r="U19" i="5" s="1"/>
  <c r="O19" i="4"/>
  <c r="U18" i="5" s="1"/>
  <c r="O18" i="4"/>
  <c r="U17" i="5" s="1"/>
  <c r="O17" i="4"/>
  <c r="U16" i="5" s="1"/>
  <c r="N20" i="4"/>
  <c r="T19" i="5" s="1"/>
  <c r="N19" i="4"/>
  <c r="T18" i="5" s="1"/>
  <c r="N18" i="4"/>
  <c r="T17" i="5" s="1"/>
  <c r="N17" i="4"/>
  <c r="T16" i="5" s="1"/>
  <c r="P27" i="4"/>
  <c r="P26"/>
  <c r="O26"/>
  <c r="P25"/>
  <c r="O25"/>
  <c r="N25"/>
  <c r="P24"/>
  <c r="O24"/>
  <c r="N24"/>
  <c r="P8"/>
  <c r="V7" i="5" s="1"/>
  <c r="P7" i="4"/>
  <c r="V6" i="5" s="1"/>
  <c r="O8" i="4"/>
  <c r="U7" i="5" s="1"/>
  <c r="O7" i="4"/>
  <c r="U6" i="5" s="1"/>
  <c r="N8" i="4"/>
  <c r="T7" i="5" s="1"/>
  <c r="N7" i="4"/>
  <c r="T6" i="5" s="1"/>
  <c r="P12" i="4"/>
  <c r="P13"/>
  <c r="O13"/>
  <c r="O12"/>
  <c r="N12"/>
  <c r="Q20" i="2"/>
  <c r="P20"/>
  <c r="O20"/>
  <c r="Q19"/>
  <c r="P19"/>
  <c r="O19"/>
  <c r="Q18"/>
  <c r="Q25" s="1"/>
  <c r="P18"/>
  <c r="P25" s="1"/>
  <c r="O18"/>
  <c r="O25" s="1"/>
  <c r="Q17"/>
  <c r="Q24" s="1"/>
  <c r="P17"/>
  <c r="P24" s="1"/>
  <c r="O17"/>
  <c r="O24" s="1"/>
  <c r="Q8"/>
  <c r="Q13" s="1"/>
  <c r="P8"/>
  <c r="O8"/>
  <c r="Q7"/>
  <c r="Q12" s="1"/>
  <c r="P7"/>
  <c r="P12" s="1"/>
  <c r="O7"/>
  <c r="Q20" i="1"/>
  <c r="D19" i="5" s="1"/>
  <c r="Q19" i="1"/>
  <c r="Q26" s="1"/>
  <c r="Q18"/>
  <c r="D17" i="5" s="1"/>
  <c r="Q17" i="1"/>
  <c r="Q24" s="1"/>
  <c r="P20"/>
  <c r="C19" i="5" s="1"/>
  <c r="P19" i="1"/>
  <c r="C18" i="5" s="1"/>
  <c r="P18" i="1"/>
  <c r="P25" s="1"/>
  <c r="P17"/>
  <c r="P24" s="1"/>
  <c r="O20"/>
  <c r="B19" i="5" s="1"/>
  <c r="O19" i="1"/>
  <c r="B18" i="5" s="1"/>
  <c r="O18" i="1"/>
  <c r="O25" s="1"/>
  <c r="O17"/>
  <c r="O24" s="1"/>
  <c r="Q8"/>
  <c r="D7" i="5" s="1"/>
  <c r="Q7" i="1"/>
  <c r="D6" i="5" s="1"/>
  <c r="P8" i="1"/>
  <c r="C7" i="5" s="1"/>
  <c r="P7" i="1"/>
  <c r="P12" s="1"/>
  <c r="O8"/>
  <c r="B7" i="5" s="1"/>
  <c r="O7" i="1"/>
  <c r="B6" i="5" s="1"/>
  <c r="B11" l="1"/>
  <c r="D11"/>
  <c r="U23"/>
  <c r="P11"/>
  <c r="U11"/>
  <c r="U26"/>
  <c r="V26"/>
  <c r="T24"/>
  <c r="U25"/>
  <c r="T25"/>
  <c r="T26"/>
  <c r="U12"/>
  <c r="T23"/>
  <c r="V23"/>
  <c r="B12"/>
  <c r="T11"/>
  <c r="V11"/>
  <c r="V24"/>
  <c r="O12"/>
  <c r="O11"/>
  <c r="O12" i="1"/>
  <c r="Q13"/>
  <c r="O26"/>
  <c r="Q25"/>
  <c r="Q27"/>
  <c r="O12" i="2"/>
  <c r="O26"/>
  <c r="P27"/>
  <c r="N13" i="4"/>
  <c r="N26"/>
  <c r="O27"/>
  <c r="O13" i="3"/>
  <c r="C6" i="5"/>
  <c r="C11" s="1"/>
  <c r="B16"/>
  <c r="C17"/>
  <c r="I17"/>
  <c r="N16"/>
  <c r="N23" s="1"/>
  <c r="D21" i="6"/>
  <c r="O19" s="1"/>
  <c r="K21"/>
  <c r="T18" s="1"/>
  <c r="C53"/>
  <c r="P20" s="1"/>
  <c r="I53"/>
  <c r="U20" s="1"/>
  <c r="E53"/>
  <c r="P18" s="1"/>
  <c r="K53"/>
  <c r="U18" s="1"/>
  <c r="P43"/>
  <c r="Q8" s="1"/>
  <c r="X53"/>
  <c r="V18" s="1"/>
  <c r="W53"/>
  <c r="V19" s="1"/>
  <c r="O13" i="1"/>
  <c r="P13"/>
  <c r="O27"/>
  <c r="P27"/>
  <c r="O13" i="2"/>
  <c r="P26"/>
  <c r="Q27"/>
  <c r="D16" i="5"/>
  <c r="B17"/>
  <c r="I11"/>
  <c r="J16"/>
  <c r="J19"/>
  <c r="Q12" i="1"/>
  <c r="P26"/>
  <c r="Q26" i="2"/>
  <c r="Q24" i="3"/>
  <c r="C16" i="5"/>
  <c r="D18"/>
  <c r="I16"/>
  <c r="I19"/>
  <c r="J18"/>
  <c r="N6"/>
  <c r="N11" s="1"/>
  <c r="O19"/>
  <c r="O26" s="1"/>
  <c r="P18"/>
  <c r="F21" i="6"/>
  <c r="O17" s="1"/>
  <c r="Q43"/>
  <c r="Q7" s="1"/>
  <c r="T43"/>
  <c r="V8" s="1"/>
  <c r="U43"/>
  <c r="V7" s="1"/>
  <c r="Y53"/>
  <c r="V17" s="1"/>
  <c r="N27" i="4"/>
  <c r="J12" i="5"/>
  <c r="I18"/>
  <c r="J17"/>
  <c r="P17"/>
  <c r="C21" i="6"/>
  <c r="O20" s="1"/>
  <c r="O25" s="1"/>
  <c r="Q53"/>
  <c r="Q19" s="1"/>
  <c r="Q26" s="1"/>
  <c r="S53"/>
  <c r="Q17" s="1"/>
  <c r="Q27" s="1"/>
  <c r="C43"/>
  <c r="P8" s="1"/>
  <c r="G43"/>
  <c r="U8" s="1"/>
  <c r="L21"/>
  <c r="T17" s="1"/>
  <c r="I21"/>
  <c r="T20" s="1"/>
  <c r="D43"/>
  <c r="P7" s="1"/>
  <c r="H43"/>
  <c r="U7" s="1"/>
  <c r="U12" s="1"/>
  <c r="D53"/>
  <c r="P19" s="1"/>
  <c r="P26" s="1"/>
  <c r="F53"/>
  <c r="P17" s="1"/>
  <c r="J53"/>
  <c r="U19" s="1"/>
  <c r="L53"/>
  <c r="U17" s="1"/>
  <c r="U27" s="1"/>
  <c r="J21"/>
  <c r="T19" s="1"/>
  <c r="T26" s="1"/>
  <c r="C11"/>
  <c r="O8" s="1"/>
  <c r="G11"/>
  <c r="T8" s="1"/>
  <c r="T13" s="1"/>
  <c r="D11"/>
  <c r="O7" s="1"/>
  <c r="H11"/>
  <c r="T7" s="1"/>
  <c r="T9" s="1"/>
  <c r="O27" i="2"/>
  <c r="U24" i="5"/>
  <c r="V25"/>
  <c r="V12"/>
  <c r="T12"/>
  <c r="P12"/>
  <c r="D12"/>
  <c r="P25" i="3"/>
  <c r="Q27"/>
  <c r="O24"/>
  <c r="O12"/>
  <c r="P13" i="2"/>
  <c r="N12" i="5" l="1"/>
  <c r="D25"/>
  <c r="O24"/>
  <c r="J25"/>
  <c r="C23"/>
  <c r="C24"/>
  <c r="P26"/>
  <c r="B24"/>
  <c r="I26"/>
  <c r="J26"/>
  <c r="D23"/>
  <c r="P25"/>
  <c r="P23"/>
  <c r="I12"/>
  <c r="N25"/>
  <c r="T25" i="6"/>
  <c r="T21"/>
  <c r="O27"/>
  <c r="I24" i="5"/>
  <c r="I25"/>
  <c r="V21" i="6"/>
  <c r="V24"/>
  <c r="O24"/>
  <c r="O21"/>
  <c r="J24" i="5"/>
  <c r="Q13" i="6"/>
  <c r="B23" i="5"/>
  <c r="B26"/>
  <c r="Q25" i="6"/>
  <c r="N26" i="5"/>
  <c r="O12" i="6"/>
  <c r="O9"/>
  <c r="U9"/>
  <c r="V12"/>
  <c r="V9"/>
  <c r="O23" i="5"/>
  <c r="D26"/>
  <c r="B25"/>
  <c r="N24"/>
  <c r="U24" i="6"/>
  <c r="U21"/>
  <c r="P12"/>
  <c r="P9"/>
  <c r="P24" i="5"/>
  <c r="V13" i="6"/>
  <c r="I23" i="5"/>
  <c r="V26" i="6"/>
  <c r="J11" i="5"/>
  <c r="D24"/>
  <c r="V27" i="6"/>
  <c r="O25" i="5"/>
  <c r="P21" i="6"/>
  <c r="O26"/>
  <c r="Q24"/>
  <c r="Q21"/>
  <c r="Q12"/>
  <c r="Q9"/>
  <c r="J23" i="5"/>
  <c r="V25" i="6"/>
  <c r="C26" i="5"/>
  <c r="C12"/>
  <c r="C25"/>
  <c r="T12" i="6"/>
  <c r="T24"/>
  <c r="P24"/>
  <c r="T27"/>
  <c r="P25"/>
  <c r="U13"/>
  <c r="U14" s="1"/>
  <c r="P27"/>
  <c r="U26"/>
  <c r="P13"/>
  <c r="U25"/>
  <c r="O13"/>
  <c r="O14" l="1"/>
</calcChain>
</file>

<file path=xl/sharedStrings.xml><?xml version="1.0" encoding="utf-8"?>
<sst xmlns="http://schemas.openxmlformats.org/spreadsheetml/2006/main" count="889" uniqueCount="77">
  <si>
    <t>Algebra 1</t>
  </si>
  <si>
    <t>Winter 2011</t>
  </si>
  <si>
    <t>Winter 2012</t>
  </si>
  <si>
    <t>Number</t>
  </si>
  <si>
    <t>Percent</t>
  </si>
  <si>
    <t xml:space="preserve">PASS </t>
  </si>
  <si>
    <t xml:space="preserve">FAIL </t>
  </si>
  <si>
    <t>Advanced</t>
  </si>
  <si>
    <t>Proficient</t>
  </si>
  <si>
    <t>Basic</t>
  </si>
  <si>
    <t>Minimal</t>
  </si>
  <si>
    <t>PASS</t>
  </si>
  <si>
    <t>FAIL</t>
  </si>
  <si>
    <t>US History</t>
  </si>
  <si>
    <t>Biology 1</t>
  </si>
  <si>
    <t>English II</t>
  </si>
  <si>
    <t>Spring 2012</t>
  </si>
  <si>
    <t>Spring 2013</t>
  </si>
  <si>
    <t>Spring 2010</t>
  </si>
  <si>
    <t>Spring 2011</t>
  </si>
  <si>
    <t>Winter 2010</t>
  </si>
  <si>
    <t>2010-2011</t>
  </si>
  <si>
    <t>2011-2012</t>
  </si>
  <si>
    <t>2012-2013</t>
  </si>
  <si>
    <t>School Year</t>
  </si>
  <si>
    <t>Percentage Comparison</t>
  </si>
  <si>
    <t>Total Students Comparison</t>
  </si>
  <si>
    <t>Performance Level Comparison</t>
  </si>
  <si>
    <t>Pass/Fail and Performance Level Comparisons</t>
  </si>
  <si>
    <t>Biology I</t>
  </si>
  <si>
    <t>Grade</t>
  </si>
  <si>
    <t>ELA</t>
  </si>
  <si>
    <t>MATH</t>
  </si>
  <si>
    <t>Subject</t>
  </si>
  <si>
    <t>Performance Level 1 - # of Students</t>
  </si>
  <si>
    <t>% - Level 1</t>
  </si>
  <si>
    <t>Performance Level 2 - # of Students</t>
  </si>
  <si>
    <t>% - Level 2</t>
  </si>
  <si>
    <t>Performance Level 3 - # of Students</t>
  </si>
  <si>
    <t>% - Level 3</t>
  </si>
  <si>
    <t>Performance Level 4 - # of Students</t>
  </si>
  <si>
    <t>% - Level 4</t>
  </si>
  <si>
    <t>Math</t>
  </si>
  <si>
    <t>1 = Minimal</t>
  </si>
  <si>
    <t>2 = Basic</t>
  </si>
  <si>
    <t>3 = Proficient</t>
  </si>
  <si>
    <t xml:space="preserve">4 = Advanced </t>
  </si>
  <si>
    <t>Total</t>
  </si>
  <si>
    <t>MCT2 2011</t>
  </si>
  <si>
    <t>ELA Grades 3-8</t>
  </si>
  <si>
    <t>MCT2 2012</t>
  </si>
  <si>
    <t>Math Grades 3-8</t>
  </si>
  <si>
    <t>MCT2 2013</t>
  </si>
  <si>
    <t>MCT2 2011 ELA</t>
  </si>
  <si>
    <t>MCT2 2012 ELA</t>
  </si>
  <si>
    <t>MCT2 2013 ELA</t>
  </si>
  <si>
    <t>MCT2 2011 Math</t>
  </si>
  <si>
    <t>MCT2 2012 Math</t>
  </si>
  <si>
    <t>MCT2 2013 Math</t>
  </si>
  <si>
    <t>MCT2 Performance Level Cohort Comparisons</t>
  </si>
  <si>
    <t>NA</t>
  </si>
  <si>
    <t>2011-2012 school year.</t>
  </si>
  <si>
    <t>MCT2 2010-2011 ELA</t>
  </si>
  <si>
    <t>MCT2 2011-2012 ELA</t>
  </si>
  <si>
    <t>MCT2 2012-2013 ELA</t>
  </si>
  <si>
    <t>MCT2 Proficient and Above Cohort Comparisons</t>
  </si>
  <si>
    <t>MCT2 ELA</t>
  </si>
  <si>
    <t>MCT2 Math</t>
  </si>
  <si>
    <t>MCT2 Mean Scale Score Cohort Comparisons</t>
  </si>
  <si>
    <t>MST 2 Scale Score Comparison</t>
  </si>
  <si>
    <t>MST2 Proficient &amp; Above Comparison</t>
  </si>
  <si>
    <t>Algebra 1 Percentage Comparison</t>
  </si>
  <si>
    <t>U.S. History Percentage Comparison</t>
  </si>
  <si>
    <t>Biology 1 Percentage Comparison</t>
  </si>
  <si>
    <t>English II Percentage Comparison</t>
  </si>
  <si>
    <t>New curriculum and new assessments introduced for</t>
  </si>
  <si>
    <t>Science</t>
  </si>
</sst>
</file>

<file path=xl/styles.xml><?xml version="1.0" encoding="utf-8"?>
<styleSheet xmlns="http://schemas.openxmlformats.org/spreadsheetml/2006/main">
  <numFmts count="2">
    <numFmt numFmtId="164" formatCode="0.0&quot;%&quot;"/>
    <numFmt numFmtId="165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4">
    <xf numFmtId="0" fontId="0" fillId="0" borderId="0" xfId="0"/>
    <xf numFmtId="164" fontId="5" fillId="0" borderId="1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0" xfId="0" applyBorder="1"/>
    <xf numFmtId="0" fontId="3" fillId="0" borderId="5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3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right" vertical="center" indent="1"/>
    </xf>
    <xf numFmtId="0" fontId="5" fillId="0" borderId="10" xfId="1" applyFont="1" applyBorder="1" applyAlignment="1">
      <alignment horizontal="right" vertical="center" indent="1"/>
    </xf>
    <xf numFmtId="0" fontId="1" fillId="0" borderId="0" xfId="0" applyFont="1"/>
    <xf numFmtId="0" fontId="3" fillId="0" borderId="3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right" vertical="center" indent="1"/>
    </xf>
    <xf numFmtId="164" fontId="5" fillId="0" borderId="9" xfId="2" applyNumberFormat="1" applyFont="1" applyBorder="1" applyAlignment="1">
      <alignment horizontal="right" vertical="center"/>
    </xf>
    <xf numFmtId="0" fontId="3" fillId="0" borderId="10" xfId="2" applyFont="1" applyBorder="1" applyAlignment="1">
      <alignment horizontal="right" vertical="center" indent="1"/>
    </xf>
    <xf numFmtId="0" fontId="5" fillId="0" borderId="11" xfId="2" applyFont="1" applyFill="1" applyBorder="1" applyAlignment="1">
      <alignment horizontal="center" vertical="center"/>
    </xf>
    <xf numFmtId="164" fontId="5" fillId="0" borderId="11" xfId="2" applyNumberFormat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right" vertical="center" indent="1"/>
    </xf>
    <xf numFmtId="164" fontId="5" fillId="0" borderId="9" xfId="4" applyNumberFormat="1" applyFont="1" applyBorder="1" applyAlignment="1">
      <alignment horizontal="right" vertical="center"/>
    </xf>
    <xf numFmtId="0" fontId="5" fillId="0" borderId="10" xfId="2" applyFont="1" applyBorder="1" applyAlignment="1">
      <alignment horizontal="right" vertical="center" indent="1"/>
    </xf>
    <xf numFmtId="164" fontId="5" fillId="0" borderId="11" xfId="2" applyNumberFormat="1" applyFont="1" applyBorder="1" applyAlignment="1">
      <alignment horizontal="center" vertical="center"/>
    </xf>
    <xf numFmtId="164" fontId="5" fillId="0" borderId="12" xfId="4" applyNumberFormat="1" applyFont="1" applyBorder="1" applyAlignment="1">
      <alignment horizontal="right" vertical="center"/>
    </xf>
    <xf numFmtId="164" fontId="5" fillId="0" borderId="0" xfId="4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center" vertical="center"/>
    </xf>
    <xf numFmtId="1" fontId="5" fillId="0" borderId="11" xfId="2" applyNumberFormat="1" applyFont="1" applyBorder="1" applyAlignment="1">
      <alignment horizontal="center" vertical="center"/>
    </xf>
    <xf numFmtId="164" fontId="5" fillId="0" borderId="11" xfId="2" applyNumberFormat="1" applyFont="1" applyFill="1" applyBorder="1" applyAlignment="1">
      <alignment horizontal="right" vertical="center"/>
    </xf>
    <xf numFmtId="164" fontId="5" fillId="0" borderId="9" xfId="2" applyNumberFormat="1" applyFont="1" applyFill="1" applyBorder="1" applyAlignment="1">
      <alignment horizontal="right" vertical="center"/>
    </xf>
    <xf numFmtId="1" fontId="5" fillId="0" borderId="11" xfId="2" applyNumberFormat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right" vertical="center"/>
    </xf>
    <xf numFmtId="1" fontId="5" fillId="0" borderId="3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right" vertical="center"/>
    </xf>
    <xf numFmtId="1" fontId="5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right" vertical="center"/>
    </xf>
    <xf numFmtId="1" fontId="5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right" vertical="center"/>
    </xf>
    <xf numFmtId="0" fontId="3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" fontId="5" fillId="0" borderId="19" xfId="2" applyNumberFormat="1" applyFont="1" applyBorder="1" applyAlignment="1">
      <alignment horizontal="center" vertical="center"/>
    </xf>
    <xf numFmtId="1" fontId="5" fillId="0" borderId="20" xfId="2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17" xfId="2" applyNumberFormat="1" applyFont="1" applyFill="1" applyBorder="1" applyAlignment="1">
      <alignment horizontal="right" vertical="center"/>
    </xf>
    <xf numFmtId="0" fontId="3" fillId="0" borderId="23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3" fillId="0" borderId="24" xfId="2" applyFont="1" applyBorder="1" applyAlignment="1">
      <alignment horizontal="right" vertical="center"/>
    </xf>
    <xf numFmtId="0" fontId="3" fillId="0" borderId="25" xfId="2" applyFont="1" applyBorder="1" applyAlignment="1">
      <alignment horizontal="right" vertical="center"/>
    </xf>
    <xf numFmtId="0" fontId="0" fillId="0" borderId="26" xfId="0" applyBorder="1"/>
    <xf numFmtId="0" fontId="1" fillId="0" borderId="0" xfId="0" applyFont="1" applyFill="1" applyBorder="1"/>
    <xf numFmtId="165" fontId="0" fillId="0" borderId="0" xfId="0" applyNumberForma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1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4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31" xfId="0" applyNumberFormat="1" applyBorder="1"/>
    <xf numFmtId="0" fontId="0" fillId="0" borderId="41" xfId="0" applyBorder="1"/>
    <xf numFmtId="165" fontId="0" fillId="0" borderId="30" xfId="0" applyNumberFormat="1" applyBorder="1"/>
    <xf numFmtId="165" fontId="0" fillId="0" borderId="41" xfId="0" applyNumberFormat="1" applyBorder="1"/>
    <xf numFmtId="165" fontId="0" fillId="0" borderId="42" xfId="0" applyNumberFormat="1" applyBorder="1"/>
    <xf numFmtId="165" fontId="0" fillId="0" borderId="43" xfId="0" applyNumberFormat="1" applyBorder="1"/>
    <xf numFmtId="0" fontId="1" fillId="3" borderId="4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34" xfId="0" applyFont="1" applyFill="1" applyBorder="1"/>
    <xf numFmtId="0" fontId="1" fillId="3" borderId="33" xfId="0" applyFont="1" applyFill="1" applyBorder="1"/>
    <xf numFmtId="0" fontId="6" fillId="3" borderId="34" xfId="1" applyFont="1" applyFill="1" applyBorder="1" applyAlignment="1">
      <alignment horizontal="right" vertical="center" indent="1"/>
    </xf>
    <xf numFmtId="0" fontId="6" fillId="3" borderId="32" xfId="1" applyFont="1" applyFill="1" applyBorder="1" applyAlignment="1">
      <alignment horizontal="right" vertical="center" indent="1"/>
    </xf>
    <xf numFmtId="0" fontId="6" fillId="3" borderId="33" xfId="1" applyFont="1" applyFill="1" applyBorder="1" applyAlignment="1">
      <alignment horizontal="right" vertical="center" indent="1"/>
    </xf>
    <xf numFmtId="1" fontId="0" fillId="0" borderId="35" xfId="0" applyNumberFormat="1" applyBorder="1"/>
    <xf numFmtId="1" fontId="0" fillId="0" borderId="31" xfId="0" applyNumberFormat="1" applyBorder="1"/>
    <xf numFmtId="1" fontId="0" fillId="0" borderId="36" xfId="0" applyNumberFormat="1" applyBorder="1"/>
    <xf numFmtId="1" fontId="0" fillId="0" borderId="28" xfId="0" applyNumberFormat="1" applyBorder="1"/>
    <xf numFmtId="1" fontId="0" fillId="0" borderId="37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26" xfId="0" applyNumberFormat="1" applyBorder="1"/>
    <xf numFmtId="1" fontId="0" fillId="0" borderId="41" xfId="0" applyNumberFormat="1" applyBorder="1"/>
    <xf numFmtId="1" fontId="0" fillId="0" borderId="27" xfId="0" applyNumberFormat="1" applyBorder="1"/>
    <xf numFmtId="1" fontId="0" fillId="0" borderId="0" xfId="0" applyNumberFormat="1"/>
    <xf numFmtId="1" fontId="0" fillId="0" borderId="44" xfId="0" applyNumberFormat="1" applyBorder="1"/>
    <xf numFmtId="1" fontId="0" fillId="0" borderId="45" xfId="0" applyNumberFormat="1" applyBorder="1"/>
    <xf numFmtId="0" fontId="0" fillId="0" borderId="44" xfId="0" applyBorder="1"/>
    <xf numFmtId="0" fontId="0" fillId="0" borderId="45" xfId="0" applyBorder="1"/>
    <xf numFmtId="0" fontId="0" fillId="0" borderId="0" xfId="0"/>
    <xf numFmtId="0" fontId="1" fillId="0" borderId="49" xfId="0" applyFont="1" applyBorder="1"/>
    <xf numFmtId="0" fontId="0" fillId="0" borderId="50" xfId="0" applyBorder="1"/>
    <xf numFmtId="0" fontId="0" fillId="0" borderId="51" xfId="0" applyBorder="1"/>
    <xf numFmtId="0" fontId="0" fillId="0" borderId="38" xfId="0" applyBorder="1"/>
    <xf numFmtId="0" fontId="0" fillId="0" borderId="40" xfId="0" applyBorder="1"/>
    <xf numFmtId="0" fontId="0" fillId="0" borderId="0" xfId="0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0" fillId="0" borderId="52" xfId="0" applyBorder="1"/>
    <xf numFmtId="0" fontId="0" fillId="0" borderId="39" xfId="0" applyBorder="1"/>
    <xf numFmtId="0" fontId="0" fillId="0" borderId="0" xfId="0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0" fillId="0" borderId="0" xfId="0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1" fontId="0" fillId="5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9" fontId="0" fillId="0" borderId="53" xfId="0" applyNumberForma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9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9" fontId="0" fillId="6" borderId="37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9" fontId="0" fillId="6" borderId="26" xfId="0" applyNumberFormat="1" applyFill="1" applyBorder="1" applyAlignment="1">
      <alignment horizontal="center"/>
    </xf>
    <xf numFmtId="9" fontId="0" fillId="6" borderId="27" xfId="0" applyNumberForma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9" fontId="0" fillId="7" borderId="36" xfId="0" applyNumberFormat="1" applyFill="1" applyBorder="1" applyAlignment="1">
      <alignment horizontal="center"/>
    </xf>
    <xf numFmtId="9" fontId="0" fillId="7" borderId="37" xfId="0" applyNumberForma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9" fontId="0" fillId="7" borderId="26" xfId="0" applyNumberFormat="1" applyFill="1" applyBorder="1" applyAlignment="1">
      <alignment horizontal="center"/>
    </xf>
    <xf numFmtId="9" fontId="0" fillId="7" borderId="27" xfId="0" applyNumberForma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0" fillId="8" borderId="32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9" fontId="0" fillId="8" borderId="26" xfId="0" applyNumberFormat="1" applyFill="1" applyBorder="1" applyAlignment="1">
      <alignment horizontal="center"/>
    </xf>
    <xf numFmtId="9" fontId="0" fillId="8" borderId="27" xfId="0" applyNumberForma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9" fontId="0" fillId="9" borderId="26" xfId="0" applyNumberFormat="1" applyFill="1" applyBorder="1" applyAlignment="1">
      <alignment horizontal="center"/>
    </xf>
    <xf numFmtId="9" fontId="0" fillId="9" borderId="27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9" fontId="0" fillId="10" borderId="26" xfId="0" applyNumberFormat="1" applyFill="1" applyBorder="1" applyAlignment="1">
      <alignment horizontal="center"/>
    </xf>
    <xf numFmtId="9" fontId="0" fillId="10" borderId="27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9" fontId="0" fillId="10" borderId="28" xfId="0" applyNumberFormat="1" applyFill="1" applyBorder="1" applyAlignment="1">
      <alignment horizontal="center"/>
    </xf>
    <xf numFmtId="9" fontId="0" fillId="10" borderId="29" xfId="0" applyNumberForma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9" fontId="0" fillId="11" borderId="26" xfId="0" applyNumberFormat="1" applyFill="1" applyBorder="1" applyAlignment="1">
      <alignment horizontal="center"/>
    </xf>
    <xf numFmtId="9" fontId="0" fillId="11" borderId="27" xfId="0" applyNumberForma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9" fontId="0" fillId="11" borderId="28" xfId="0" applyNumberFormat="1" applyFill="1" applyBorder="1" applyAlignment="1">
      <alignment horizontal="center"/>
    </xf>
    <xf numFmtId="9" fontId="0" fillId="11" borderId="29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165" fontId="8" fillId="0" borderId="0" xfId="0" applyNumberFormat="1" applyFont="1" applyFill="1" applyBorder="1"/>
    <xf numFmtId="165" fontId="8" fillId="0" borderId="0" xfId="0" applyNumberFormat="1" applyFont="1" applyBorder="1"/>
    <xf numFmtId="0" fontId="0" fillId="0" borderId="28" xfId="0" applyFill="1" applyBorder="1"/>
    <xf numFmtId="0" fontId="0" fillId="0" borderId="29" xfId="0" applyFill="1" applyBorder="1"/>
    <xf numFmtId="0" fontId="0" fillId="0" borderId="31" xfId="0" applyFill="1" applyBorder="1"/>
    <xf numFmtId="165" fontId="0" fillId="0" borderId="26" xfId="0" applyNumberFormat="1" applyBorder="1"/>
    <xf numFmtId="0" fontId="0" fillId="0" borderId="35" xfId="0" applyFill="1" applyBorder="1"/>
    <xf numFmtId="0" fontId="0" fillId="0" borderId="37" xfId="0" applyFill="1" applyBorder="1"/>
    <xf numFmtId="0" fontId="1" fillId="0" borderId="34" xfId="0" applyFont="1" applyFill="1" applyBorder="1"/>
    <xf numFmtId="0" fontId="1" fillId="0" borderId="33" xfId="0" applyFont="1" applyFill="1" applyBorder="1"/>
    <xf numFmtId="165" fontId="0" fillId="0" borderId="27" xfId="0" applyNumberFormat="1" applyBorder="1"/>
    <xf numFmtId="0" fontId="0" fillId="0" borderId="3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6" borderId="56" xfId="0" applyFill="1" applyBorder="1" applyAlignment="1">
      <alignment horizontal="center"/>
    </xf>
    <xf numFmtId="9" fontId="0" fillId="8" borderId="26" xfId="0" applyNumberFormat="1" applyFill="1" applyBorder="1" applyAlignment="1">
      <alignment horizontal="right"/>
    </xf>
    <xf numFmtId="9" fontId="0" fillId="9" borderId="26" xfId="0" applyNumberFormat="1" applyFill="1" applyBorder="1" applyAlignment="1">
      <alignment horizontal="right"/>
    </xf>
    <xf numFmtId="9" fontId="0" fillId="10" borderId="26" xfId="0" applyNumberFormat="1" applyFill="1" applyBorder="1" applyAlignment="1">
      <alignment horizontal="right"/>
    </xf>
    <xf numFmtId="9" fontId="0" fillId="8" borderId="27" xfId="0" applyNumberFormat="1" applyFill="1" applyBorder="1" applyAlignment="1">
      <alignment horizontal="right"/>
    </xf>
    <xf numFmtId="9" fontId="0" fillId="11" borderId="28" xfId="0" applyNumberFormat="1" applyFill="1" applyBorder="1" applyAlignment="1">
      <alignment horizontal="right"/>
    </xf>
    <xf numFmtId="9" fontId="0" fillId="0" borderId="36" xfId="0" applyNumberFormat="1" applyFill="1" applyBorder="1" applyAlignment="1">
      <alignment horizontal="right"/>
    </xf>
    <xf numFmtId="9" fontId="0" fillId="0" borderId="37" xfId="0" applyNumberForma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9" fontId="0" fillId="0" borderId="26" xfId="0" applyNumberFormat="1" applyFill="1" applyBorder="1" applyAlignment="1">
      <alignment horizontal="right"/>
    </xf>
    <xf numFmtId="9" fontId="0" fillId="0" borderId="28" xfId="0" applyNumberFormat="1" applyFill="1" applyBorder="1" applyAlignment="1">
      <alignment horizontal="right"/>
    </xf>
    <xf numFmtId="9" fontId="0" fillId="0" borderId="29" xfId="0" applyNumberFormat="1" applyFill="1" applyBorder="1" applyAlignment="1">
      <alignment horizontal="right"/>
    </xf>
    <xf numFmtId="0" fontId="0" fillId="6" borderId="55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9" fontId="0" fillId="0" borderId="53" xfId="0" applyNumberFormat="1" applyFill="1" applyBorder="1" applyAlignment="1">
      <alignment horizontal="right"/>
    </xf>
    <xf numFmtId="9" fontId="0" fillId="0" borderId="54" xfId="0" applyNumberFormat="1" applyFill="1" applyBorder="1" applyAlignment="1">
      <alignment horizontal="right"/>
    </xf>
    <xf numFmtId="9" fontId="0" fillId="6" borderId="53" xfId="0" applyNumberFormat="1" applyFill="1" applyBorder="1" applyAlignment="1">
      <alignment horizontal="right"/>
    </xf>
    <xf numFmtId="9" fontId="0" fillId="6" borderId="36" xfId="0" applyNumberFormat="1" applyFill="1" applyBorder="1" applyAlignment="1">
      <alignment horizontal="right"/>
    </xf>
    <xf numFmtId="9" fontId="0" fillId="6" borderId="37" xfId="0" applyNumberFormat="1" applyFill="1" applyBorder="1" applyAlignment="1">
      <alignment horizontal="right"/>
    </xf>
    <xf numFmtId="9" fontId="0" fillId="11" borderId="26" xfId="0" applyNumberFormat="1" applyFill="1" applyBorder="1" applyAlignment="1">
      <alignment horizontal="right"/>
    </xf>
    <xf numFmtId="9" fontId="0" fillId="9" borderId="27" xfId="0" applyNumberFormat="1" applyFill="1" applyBorder="1" applyAlignment="1">
      <alignment horizontal="right"/>
    </xf>
    <xf numFmtId="9" fontId="0" fillId="10" borderId="29" xfId="0" applyNumberFormat="1" applyFill="1" applyBorder="1" applyAlignment="1">
      <alignment horizontal="right"/>
    </xf>
    <xf numFmtId="9" fontId="0" fillId="12" borderId="53" xfId="0" applyNumberFormat="1" applyFill="1" applyBorder="1" applyAlignment="1">
      <alignment horizontal="right"/>
    </xf>
    <xf numFmtId="9" fontId="0" fillId="12" borderId="27" xfId="0" applyNumberFormat="1" applyFill="1" applyBorder="1" applyAlignment="1">
      <alignment horizontal="right"/>
    </xf>
    <xf numFmtId="9" fontId="0" fillId="12" borderId="36" xfId="0" applyNumberFormat="1" applyFill="1" applyBorder="1" applyAlignment="1">
      <alignment horizontal="right"/>
    </xf>
    <xf numFmtId="0" fontId="0" fillId="0" borderId="0" xfId="0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6" borderId="53" xfId="0" applyNumberFormat="1" applyFill="1" applyBorder="1" applyAlignment="1">
      <alignment horizontal="right"/>
    </xf>
    <xf numFmtId="1" fontId="0" fillId="0" borderId="53" xfId="0" applyNumberFormat="1" applyFill="1" applyBorder="1" applyAlignment="1">
      <alignment horizontal="right"/>
    </xf>
    <xf numFmtId="1" fontId="0" fillId="12" borderId="53" xfId="0" applyNumberFormat="1" applyFill="1" applyBorder="1" applyAlignment="1">
      <alignment horizontal="right"/>
    </xf>
    <xf numFmtId="1" fontId="0" fillId="0" borderId="54" xfId="0" applyNumberFormat="1" applyFill="1" applyBorder="1" applyAlignment="1">
      <alignment horizontal="right"/>
    </xf>
    <xf numFmtId="1" fontId="0" fillId="8" borderId="26" xfId="0" applyNumberFormat="1" applyFill="1" applyBorder="1" applyAlignment="1">
      <alignment horizontal="right"/>
    </xf>
    <xf numFmtId="1" fontId="0" fillId="0" borderId="26" xfId="0" applyNumberFormat="1" applyFill="1" applyBorder="1" applyAlignment="1">
      <alignment horizontal="right"/>
    </xf>
    <xf numFmtId="1" fontId="0" fillId="6" borderId="36" xfId="0" applyNumberFormat="1" applyFill="1" applyBorder="1" applyAlignment="1">
      <alignment horizontal="right"/>
    </xf>
    <xf numFmtId="1" fontId="0" fillId="12" borderId="27" xfId="0" applyNumberFormat="1" applyFill="1" applyBorder="1" applyAlignment="1">
      <alignment horizontal="right"/>
    </xf>
    <xf numFmtId="1" fontId="0" fillId="9" borderId="26" xfId="0" applyNumberFormat="1" applyFill="1" applyBorder="1" applyAlignment="1">
      <alignment horizontal="right"/>
    </xf>
    <xf numFmtId="1" fontId="0" fillId="6" borderId="37" xfId="0" applyNumberFormat="1" applyFill="1" applyBorder="1" applyAlignment="1">
      <alignment horizontal="right"/>
    </xf>
    <xf numFmtId="1" fontId="0" fillId="10" borderId="26" xfId="0" applyNumberFormat="1" applyFill="1" applyBorder="1" applyAlignment="1">
      <alignment horizontal="right"/>
    </xf>
    <xf numFmtId="1" fontId="0" fillId="8" borderId="27" xfId="0" applyNumberFormat="1" applyFill="1" applyBorder="1" applyAlignment="1">
      <alignment horizontal="right"/>
    </xf>
    <xf numFmtId="1" fontId="0" fillId="11" borderId="26" xfId="0" applyNumberFormat="1" applyFill="1" applyBorder="1" applyAlignment="1">
      <alignment horizontal="right"/>
    </xf>
    <xf numFmtId="1" fontId="0" fillId="9" borderId="27" xfId="0" applyNumberFormat="1" applyFill="1" applyBorder="1" applyAlignment="1">
      <alignment horizontal="right"/>
    </xf>
    <xf numFmtId="1" fontId="0" fillId="0" borderId="28" xfId="0" applyNumberFormat="1" applyFill="1" applyBorder="1" applyAlignment="1">
      <alignment horizontal="right"/>
    </xf>
    <xf numFmtId="1" fontId="0" fillId="11" borderId="28" xfId="0" applyNumberFormat="1" applyFill="1" applyBorder="1" applyAlignment="1">
      <alignment horizontal="right"/>
    </xf>
    <xf numFmtId="1" fontId="0" fillId="10" borderId="29" xfId="0" applyNumberFormat="1" applyFill="1" applyBorder="1" applyAlignment="1">
      <alignment horizontal="right"/>
    </xf>
    <xf numFmtId="1" fontId="0" fillId="0" borderId="36" xfId="0" applyNumberFormat="1" applyFill="1" applyBorder="1" applyAlignment="1">
      <alignment horizontal="right"/>
    </xf>
    <xf numFmtId="1" fontId="0" fillId="12" borderId="36" xfId="0" applyNumberFormat="1" applyFill="1" applyBorder="1" applyAlignment="1">
      <alignment horizontal="right"/>
    </xf>
    <xf numFmtId="1" fontId="0" fillId="0" borderId="37" xfId="0" applyNumberFormat="1" applyFill="1" applyBorder="1" applyAlignment="1">
      <alignment horizontal="right"/>
    </xf>
    <xf numFmtId="0" fontId="0" fillId="0" borderId="61" xfId="0" applyBorder="1"/>
    <xf numFmtId="0" fontId="0" fillId="0" borderId="61" xfId="0" applyBorder="1" applyAlignment="1">
      <alignment horizontal="center"/>
    </xf>
    <xf numFmtId="0" fontId="5" fillId="5" borderId="20" xfId="1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1" fontId="0" fillId="0" borderId="29" xfId="0" applyNumberFormat="1" applyFill="1" applyBorder="1" applyAlignment="1">
      <alignment horizontal="right"/>
    </xf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1" fillId="3" borderId="34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7" xfId="0" applyFont="1" applyBorder="1" applyAlignment="1">
      <alignment horizontal="center"/>
    </xf>
    <xf numFmtId="0" fontId="9" fillId="0" borderId="0" xfId="0" applyFont="1" applyAlignment="1"/>
    <xf numFmtId="0" fontId="0" fillId="0" borderId="57" xfId="0" applyBorder="1" applyAlignment="1">
      <alignment horizontal="center"/>
    </xf>
    <xf numFmtId="0" fontId="3" fillId="0" borderId="18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18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22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" fillId="4" borderId="46" xfId="0" applyFont="1" applyFill="1" applyBorder="1" applyAlignment="1"/>
    <xf numFmtId="0" fontId="0" fillId="4" borderId="48" xfId="0" applyFill="1" applyBorder="1" applyAlignment="1"/>
    <xf numFmtId="0" fontId="0" fillId="4" borderId="47" xfId="0" applyFill="1" applyBorder="1" applyAlignment="1"/>
    <xf numFmtId="0" fontId="1" fillId="4" borderId="46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1" fillId="2" borderId="46" xfId="0" applyFont="1" applyFill="1" applyBorder="1" applyAlignment="1"/>
    <xf numFmtId="0" fontId="0" fillId="2" borderId="48" xfId="0" applyFill="1" applyBorder="1" applyAlignment="1"/>
    <xf numFmtId="0" fontId="0" fillId="2" borderId="47" xfId="0" applyFill="1" applyBorder="1" applyAlignment="1"/>
  </cellXfs>
  <cellStyles count="5">
    <cellStyle name="Normal" xfId="0" builtinId="0"/>
    <cellStyle name="Normal 2" xfId="2"/>
    <cellStyle name="Normal 3" xfId="1"/>
    <cellStyle name="Percent 2" xfId="3"/>
    <cellStyle name="Percent 3" xfId="4"/>
  </cellStyles>
  <dxfs count="0"/>
  <tableStyles count="0" defaultTableStyle="TableStyleMedium2" defaultPivotStyle="PivotStyleLight16"/>
  <colors>
    <mruColors>
      <color rgb="FFFFFF8F"/>
      <color rgb="FFFFE48F"/>
      <color rgb="FFC5FFC5"/>
      <color rgb="FF8FFF8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topLeftCell="W1" workbookViewId="0">
      <selection activeCell="AE30" sqref="AE30"/>
    </sheetView>
  </sheetViews>
  <sheetFormatPr defaultRowHeight="15"/>
  <cols>
    <col min="1" max="1" width="13.28515625" customWidth="1"/>
    <col min="2" max="2" width="9.7109375" bestFit="1" customWidth="1"/>
    <col min="4" max="4" width="9.7109375" bestFit="1" customWidth="1"/>
    <col min="6" max="6" width="11" customWidth="1"/>
    <col min="7" max="7" width="12.42578125" customWidth="1"/>
    <col min="8" max="8" width="10.5703125" customWidth="1"/>
    <col min="9" max="10" width="9.7109375" bestFit="1" customWidth="1"/>
    <col min="13" max="13" width="13.42578125" customWidth="1"/>
    <col min="14" max="16" width="9.7109375" bestFit="1" customWidth="1"/>
    <col min="19" max="19" width="14.42578125" customWidth="1"/>
    <col min="20" max="22" width="9.7109375" bestFit="1" customWidth="1"/>
    <col min="23" max="23" width="5.28515625" style="165" customWidth="1"/>
    <col min="24" max="24" width="7.140625" customWidth="1"/>
    <col min="25" max="26" width="0" hidden="1" customWidth="1"/>
    <col min="27" max="27" width="8.5703125" customWidth="1"/>
    <col min="28" max="28" width="0" hidden="1" customWidth="1"/>
    <col min="29" max="29" width="8.7109375" customWidth="1"/>
    <col min="30" max="30" width="0" hidden="1" customWidth="1"/>
    <col min="32" max="32" width="0" hidden="1" customWidth="1"/>
    <col min="34" max="34" width="5.7109375" bestFit="1" customWidth="1"/>
    <col min="35" max="36" width="0" hidden="1" customWidth="1"/>
    <col min="37" max="37" width="8.28515625" customWidth="1"/>
    <col min="38" max="38" width="0" hidden="1" customWidth="1"/>
    <col min="39" max="39" width="7.85546875" customWidth="1"/>
    <col min="40" max="40" width="0" hidden="1" customWidth="1"/>
    <col min="41" max="41" width="8.5703125" bestFit="1" customWidth="1"/>
    <col min="42" max="42" width="0" hidden="1" customWidth="1"/>
    <col min="43" max="43" width="8.5703125" bestFit="1" customWidth="1"/>
    <col min="44" max="44" width="5.7109375" bestFit="1" customWidth="1"/>
    <col min="45" max="46" width="0" hidden="1" customWidth="1"/>
    <col min="47" max="47" width="8.7109375" customWidth="1"/>
    <col min="48" max="48" width="0" hidden="1" customWidth="1"/>
    <col min="49" max="49" width="7.5703125" customWidth="1"/>
    <col min="50" max="50" width="0" hidden="1" customWidth="1"/>
    <col min="51" max="51" width="8.42578125" customWidth="1"/>
    <col min="52" max="52" width="0" hidden="1" customWidth="1"/>
    <col min="53" max="53" width="8.7109375" customWidth="1"/>
    <col min="54" max="54" width="5.7109375" bestFit="1" customWidth="1"/>
    <col min="55" max="55" width="7.28515625" bestFit="1" customWidth="1"/>
    <col min="56" max="56" width="4.7109375" bestFit="1" customWidth="1"/>
    <col min="57" max="58" width="8.5703125" bestFit="1" customWidth="1"/>
    <col min="59" max="59" width="5.7109375" bestFit="1" customWidth="1"/>
    <col min="60" max="60" width="7.28515625" bestFit="1" customWidth="1"/>
    <col min="61" max="61" width="4.7109375" bestFit="1" customWidth="1"/>
    <col min="63" max="63" width="8.5703125" bestFit="1" customWidth="1"/>
    <col min="64" max="64" width="5.7109375" bestFit="1" customWidth="1"/>
    <col min="65" max="65" width="7.28515625" bestFit="1" customWidth="1"/>
    <col min="66" max="66" width="4.7109375" bestFit="1" customWidth="1"/>
    <col min="67" max="68" width="8.5703125" bestFit="1" customWidth="1"/>
  </cols>
  <sheetData>
    <row r="1" spans="1:68">
      <c r="A1" s="347" t="s">
        <v>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173"/>
      <c r="M1" s="347" t="s">
        <v>28</v>
      </c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7" t="s">
        <v>65</v>
      </c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347" t="s">
        <v>59</v>
      </c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</row>
    <row r="3" spans="1:68" ht="17.25" customHeight="1" thickBot="1">
      <c r="A3" s="347" t="s">
        <v>0</v>
      </c>
      <c r="B3" s="348"/>
      <c r="C3" s="348"/>
      <c r="D3" s="348"/>
      <c r="E3" s="165"/>
      <c r="F3" s="165"/>
      <c r="G3" s="347" t="s">
        <v>13</v>
      </c>
      <c r="H3" s="348"/>
      <c r="I3" s="348"/>
      <c r="J3" s="348"/>
      <c r="M3" s="347" t="s">
        <v>29</v>
      </c>
      <c r="N3" s="348"/>
      <c r="O3" s="348"/>
      <c r="P3" s="348"/>
      <c r="Q3" s="165"/>
      <c r="R3" s="165"/>
      <c r="S3" s="347" t="s">
        <v>15</v>
      </c>
      <c r="T3" s="348"/>
      <c r="U3" s="348"/>
      <c r="V3" s="348"/>
      <c r="X3" s="349" t="s">
        <v>66</v>
      </c>
      <c r="Y3" s="349"/>
      <c r="Z3" s="349"/>
      <c r="AA3" s="349"/>
      <c r="AB3" s="349"/>
      <c r="AC3" s="349"/>
      <c r="AD3" s="349"/>
      <c r="AE3" s="349"/>
      <c r="AF3" s="305"/>
      <c r="AG3" s="305"/>
      <c r="AH3" s="305"/>
      <c r="AI3" s="305"/>
      <c r="AJ3" s="305"/>
      <c r="AK3" s="349" t="s">
        <v>67</v>
      </c>
      <c r="AL3" s="349"/>
      <c r="AM3" s="349"/>
      <c r="AN3" s="349"/>
      <c r="AO3" s="349"/>
      <c r="AP3" s="349"/>
      <c r="AQ3" s="349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49" t="s">
        <v>62</v>
      </c>
      <c r="BC3" s="349"/>
      <c r="BD3" s="349"/>
      <c r="BE3" s="349"/>
      <c r="BF3" s="349"/>
      <c r="BG3" s="349" t="s">
        <v>63</v>
      </c>
      <c r="BH3" s="349"/>
      <c r="BI3" s="349"/>
      <c r="BJ3" s="349"/>
      <c r="BK3" s="349"/>
      <c r="BL3" s="349" t="s">
        <v>64</v>
      </c>
      <c r="BM3" s="349"/>
      <c r="BN3" s="349"/>
      <c r="BO3" s="349"/>
      <c r="BP3" s="349"/>
    </row>
    <row r="4" spans="1:68" ht="15.75" thickBot="1">
      <c r="A4" s="16" t="s">
        <v>26</v>
      </c>
      <c r="B4" s="165"/>
      <c r="C4" s="165"/>
      <c r="D4" s="165"/>
      <c r="E4" s="165"/>
      <c r="F4" s="165"/>
      <c r="G4" s="16" t="s">
        <v>26</v>
      </c>
      <c r="H4" s="165"/>
      <c r="I4" s="165"/>
      <c r="J4" s="165"/>
      <c r="M4" s="16" t="s">
        <v>26</v>
      </c>
      <c r="N4" s="165"/>
      <c r="O4" s="165"/>
      <c r="P4" s="165"/>
      <c r="Q4" s="165"/>
      <c r="R4" s="165"/>
      <c r="S4" s="16" t="s">
        <v>26</v>
      </c>
      <c r="T4" s="165"/>
      <c r="U4" s="165"/>
      <c r="V4" s="165"/>
      <c r="W4" s="172"/>
      <c r="X4" s="211" t="s">
        <v>30</v>
      </c>
      <c r="Y4" s="268"/>
      <c r="Z4" s="269"/>
      <c r="AA4" s="270" t="s">
        <v>21</v>
      </c>
      <c r="AB4" s="271"/>
      <c r="AC4" s="270" t="s">
        <v>22</v>
      </c>
      <c r="AD4" s="271"/>
      <c r="AE4" s="272" t="s">
        <v>23</v>
      </c>
      <c r="AF4" s="305"/>
      <c r="AG4" s="305"/>
      <c r="AH4" s="305"/>
      <c r="AI4" s="305"/>
      <c r="AJ4" s="273" t="s">
        <v>30</v>
      </c>
      <c r="AK4" s="211" t="s">
        <v>30</v>
      </c>
      <c r="AL4" s="268"/>
      <c r="AM4" s="270" t="s">
        <v>21</v>
      </c>
      <c r="AN4" s="271"/>
      <c r="AO4" s="270" t="s">
        <v>22</v>
      </c>
      <c r="AP4" s="271"/>
      <c r="AQ4" s="272" t="s">
        <v>23</v>
      </c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211" t="s">
        <v>30</v>
      </c>
      <c r="BC4" s="213" t="s">
        <v>10</v>
      </c>
      <c r="BD4" s="213" t="s">
        <v>9</v>
      </c>
      <c r="BE4" s="213" t="s">
        <v>8</v>
      </c>
      <c r="BF4" s="214" t="s">
        <v>7</v>
      </c>
      <c r="BG4" s="211" t="s">
        <v>30</v>
      </c>
      <c r="BH4" s="213" t="s">
        <v>10</v>
      </c>
      <c r="BI4" s="213" t="s">
        <v>9</v>
      </c>
      <c r="BJ4" s="213" t="s">
        <v>8</v>
      </c>
      <c r="BK4" s="214" t="s">
        <v>7</v>
      </c>
      <c r="BL4" s="211" t="s">
        <v>30</v>
      </c>
      <c r="BM4" s="213" t="s">
        <v>10</v>
      </c>
      <c r="BN4" s="213" t="s">
        <v>9</v>
      </c>
      <c r="BO4" s="213" t="s">
        <v>8</v>
      </c>
      <c r="BP4" s="214" t="s">
        <v>7</v>
      </c>
    </row>
    <row r="5" spans="1:68" ht="15.75" thickBot="1">
      <c r="A5" s="121" t="s">
        <v>24</v>
      </c>
      <c r="B5" s="122" t="s">
        <v>21</v>
      </c>
      <c r="C5" s="123" t="s">
        <v>22</v>
      </c>
      <c r="D5" s="124" t="s">
        <v>23</v>
      </c>
      <c r="E5" s="165"/>
      <c r="F5" s="165"/>
      <c r="G5" s="121" t="s">
        <v>24</v>
      </c>
      <c r="H5" s="122" t="s">
        <v>21</v>
      </c>
      <c r="I5" s="123" t="s">
        <v>22</v>
      </c>
      <c r="J5" s="124" t="s">
        <v>23</v>
      </c>
      <c r="M5" s="121" t="s">
        <v>24</v>
      </c>
      <c r="N5" s="122" t="s">
        <v>21</v>
      </c>
      <c r="O5" s="123" t="s">
        <v>22</v>
      </c>
      <c r="P5" s="124" t="s">
        <v>23</v>
      </c>
      <c r="Q5" s="165"/>
      <c r="R5" s="165"/>
      <c r="S5" s="121" t="s">
        <v>24</v>
      </c>
      <c r="T5" s="122" t="s">
        <v>21</v>
      </c>
      <c r="U5" s="123" t="s">
        <v>22</v>
      </c>
      <c r="V5" s="124" t="s">
        <v>23</v>
      </c>
      <c r="X5" s="280">
        <v>3</v>
      </c>
      <c r="Y5" s="292"/>
      <c r="Z5" s="293"/>
      <c r="AA5" s="296">
        <f t="shared" ref="AA5:AA10" si="0">BE5+BF5</f>
        <v>0.52</v>
      </c>
      <c r="AB5" s="294"/>
      <c r="AC5" s="302">
        <f t="shared" ref="AC5:AC10" si="1">BJ5+BK5</f>
        <v>0.53</v>
      </c>
      <c r="AD5" s="294"/>
      <c r="AE5" s="295">
        <f t="shared" ref="AE5:AE10" si="2">BO5+BP5</f>
        <v>0.58000000000000007</v>
      </c>
      <c r="AF5" s="305"/>
      <c r="AG5" s="305"/>
      <c r="AH5" s="305"/>
      <c r="AI5" s="305"/>
      <c r="AJ5" s="274">
        <v>3</v>
      </c>
      <c r="AK5" s="280">
        <v>3</v>
      </c>
      <c r="AL5" s="292"/>
      <c r="AM5" s="296">
        <f t="shared" ref="AM5:AM10" si="3">BE14+BF14</f>
        <v>0.65</v>
      </c>
      <c r="AN5" s="286"/>
      <c r="AO5" s="304">
        <f t="shared" ref="AO5:AO10" si="4">BJ14+BK14</f>
        <v>0.66999999999999993</v>
      </c>
      <c r="AP5" s="286"/>
      <c r="AQ5" s="287">
        <f t="shared" ref="AQ5:AQ10" si="5">BO14+BP14</f>
        <v>0.66999999999999993</v>
      </c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198">
        <v>3</v>
      </c>
      <c r="BC5" s="191">
        <v>0.15</v>
      </c>
      <c r="BD5" s="191">
        <v>0.33</v>
      </c>
      <c r="BE5" s="191">
        <v>0.35</v>
      </c>
      <c r="BF5" s="193">
        <v>0.17</v>
      </c>
      <c r="BG5" s="201">
        <v>3</v>
      </c>
      <c r="BH5" s="204">
        <v>0.14000000000000001</v>
      </c>
      <c r="BI5" s="204">
        <v>0.32</v>
      </c>
      <c r="BJ5" s="204">
        <v>0.35</v>
      </c>
      <c r="BK5" s="205">
        <v>0.18</v>
      </c>
      <c r="BL5" s="181">
        <v>3</v>
      </c>
      <c r="BM5" s="184">
        <v>0.13</v>
      </c>
      <c r="BN5" s="184">
        <v>0.28000000000000003</v>
      </c>
      <c r="BO5" s="184">
        <v>0.39</v>
      </c>
      <c r="BP5" s="185">
        <v>0.19</v>
      </c>
    </row>
    <row r="6" spans="1:68">
      <c r="A6" s="125" t="s">
        <v>11</v>
      </c>
      <c r="B6" s="103">
        <f>'Algebra 1'!O7</f>
        <v>29525</v>
      </c>
      <c r="C6" s="103">
        <f>'Algebra 1'!P7</f>
        <v>28034</v>
      </c>
      <c r="D6" s="116">
        <f>'Algebra 1'!Q7</f>
        <v>28315</v>
      </c>
      <c r="E6" s="165"/>
      <c r="F6" s="165"/>
      <c r="G6" s="257" t="s">
        <v>11</v>
      </c>
      <c r="H6" s="260" t="s">
        <v>60</v>
      </c>
      <c r="I6" s="255">
        <f>'US History'!P7</f>
        <v>23253</v>
      </c>
      <c r="J6" s="256">
        <f>'US History'!Q7</f>
        <v>23174</v>
      </c>
      <c r="M6" s="125" t="s">
        <v>11</v>
      </c>
      <c r="N6" s="130">
        <f>'Biology I'!O7</f>
        <v>24154</v>
      </c>
      <c r="O6" s="130">
        <f>'Biology I'!P7</f>
        <v>24976</v>
      </c>
      <c r="P6" s="138">
        <f>'Biology I'!Q7</f>
        <v>25213</v>
      </c>
      <c r="Q6" s="165"/>
      <c r="R6" s="165"/>
      <c r="S6" s="125" t="s">
        <v>11</v>
      </c>
      <c r="T6" s="130">
        <f>'English II'!N7</f>
        <v>23762</v>
      </c>
      <c r="U6" s="130">
        <f>'English II'!O7</f>
        <v>23631</v>
      </c>
      <c r="V6" s="138">
        <f>'English II'!P7</f>
        <v>23200</v>
      </c>
      <c r="W6" s="94"/>
      <c r="X6" s="215">
        <v>4</v>
      </c>
      <c r="Y6" s="216"/>
      <c r="Z6" s="217"/>
      <c r="AA6" s="281">
        <f t="shared" si="0"/>
        <v>0.54</v>
      </c>
      <c r="AB6" s="289"/>
      <c r="AC6" s="297">
        <f t="shared" si="1"/>
        <v>0.57999999999999996</v>
      </c>
      <c r="AD6" s="289"/>
      <c r="AE6" s="303">
        <f t="shared" si="2"/>
        <v>0.59000000000000008</v>
      </c>
      <c r="AF6" s="305"/>
      <c r="AG6" s="305"/>
      <c r="AH6" s="305"/>
      <c r="AI6" s="305"/>
      <c r="AJ6" s="275">
        <v>4</v>
      </c>
      <c r="AK6" s="215">
        <v>4</v>
      </c>
      <c r="AL6" s="216"/>
      <c r="AM6" s="281">
        <f t="shared" si="3"/>
        <v>0.59</v>
      </c>
      <c r="AN6" s="289"/>
      <c r="AO6" s="297">
        <f t="shared" si="4"/>
        <v>0.63</v>
      </c>
      <c r="AP6" s="289"/>
      <c r="AQ6" s="303">
        <f t="shared" si="5"/>
        <v>0.69000000000000006</v>
      </c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215">
        <v>4</v>
      </c>
      <c r="BC6" s="218">
        <v>0.13</v>
      </c>
      <c r="BD6" s="218">
        <v>0.33</v>
      </c>
      <c r="BE6" s="218">
        <v>0.4</v>
      </c>
      <c r="BF6" s="219">
        <v>0.14000000000000001</v>
      </c>
      <c r="BG6" s="200">
        <v>4</v>
      </c>
      <c r="BH6" s="196">
        <v>0.11</v>
      </c>
      <c r="BI6" s="196">
        <v>0.31</v>
      </c>
      <c r="BJ6" s="196">
        <v>0.41</v>
      </c>
      <c r="BK6" s="197">
        <v>0.17</v>
      </c>
      <c r="BL6" s="206">
        <v>4</v>
      </c>
      <c r="BM6" s="209">
        <v>0.11</v>
      </c>
      <c r="BN6" s="209">
        <v>0.3</v>
      </c>
      <c r="BO6" s="209">
        <v>0.4</v>
      </c>
      <c r="BP6" s="210">
        <v>0.19</v>
      </c>
    </row>
    <row r="7" spans="1:68" ht="15.75" thickBot="1">
      <c r="A7" s="126" t="s">
        <v>12</v>
      </c>
      <c r="B7" s="143">
        <f>'Algebra 1'!O8</f>
        <v>5241</v>
      </c>
      <c r="C7" s="143">
        <f>'Algebra 1'!P8</f>
        <v>6161</v>
      </c>
      <c r="D7" s="144">
        <f>'Algebra 1'!Q8</f>
        <v>4856</v>
      </c>
      <c r="E7" s="165"/>
      <c r="F7" s="165"/>
      <c r="G7" s="258" t="s">
        <v>12</v>
      </c>
      <c r="H7" s="261" t="s">
        <v>60</v>
      </c>
      <c r="I7" s="253">
        <f>'US History'!P8</f>
        <v>8814</v>
      </c>
      <c r="J7" s="252">
        <f>'US History'!Q8</f>
        <v>5304</v>
      </c>
      <c r="M7" s="126" t="s">
        <v>12</v>
      </c>
      <c r="N7" s="141">
        <f>'Biology I'!O8</f>
        <v>8792</v>
      </c>
      <c r="O7" s="141">
        <f>'Biology I'!P8</f>
        <v>8519</v>
      </c>
      <c r="P7" s="142">
        <f>'Biology I'!Q8</f>
        <v>6871</v>
      </c>
      <c r="Q7" s="165"/>
      <c r="R7" s="165"/>
      <c r="S7" s="126" t="s">
        <v>12</v>
      </c>
      <c r="T7" s="141">
        <f>'English II'!N8</f>
        <v>9774</v>
      </c>
      <c r="U7" s="141">
        <f>'English II'!O8</f>
        <v>8760</v>
      </c>
      <c r="V7" s="142">
        <f>'English II'!P8</f>
        <v>8530</v>
      </c>
      <c r="W7" s="246"/>
      <c r="X7" s="220">
        <v>5</v>
      </c>
      <c r="Y7" s="221"/>
      <c r="Z7" s="222"/>
      <c r="AA7" s="282">
        <f t="shared" si="0"/>
        <v>0.51</v>
      </c>
      <c r="AB7" s="289"/>
      <c r="AC7" s="281">
        <f t="shared" si="1"/>
        <v>0.55000000000000004</v>
      </c>
      <c r="AD7" s="289"/>
      <c r="AE7" s="298">
        <f t="shared" si="2"/>
        <v>0.59000000000000008</v>
      </c>
      <c r="AJ7" s="276">
        <v>5</v>
      </c>
      <c r="AK7" s="220">
        <v>5</v>
      </c>
      <c r="AL7" s="221"/>
      <c r="AM7" s="282">
        <f t="shared" si="3"/>
        <v>0.59</v>
      </c>
      <c r="AN7" s="289"/>
      <c r="AO7" s="281">
        <f t="shared" si="4"/>
        <v>0.61</v>
      </c>
      <c r="AP7" s="289"/>
      <c r="AQ7" s="298">
        <f t="shared" si="5"/>
        <v>0.64</v>
      </c>
      <c r="BB7" s="220">
        <v>5</v>
      </c>
      <c r="BC7" s="223">
        <v>0.14000000000000001</v>
      </c>
      <c r="BD7" s="223">
        <v>0.35</v>
      </c>
      <c r="BE7" s="223">
        <v>0.42</v>
      </c>
      <c r="BF7" s="224">
        <v>0.09</v>
      </c>
      <c r="BG7" s="215">
        <v>5</v>
      </c>
      <c r="BH7" s="218">
        <v>0.13</v>
      </c>
      <c r="BI7" s="218">
        <v>0.32</v>
      </c>
      <c r="BJ7" s="218">
        <v>0.43</v>
      </c>
      <c r="BK7" s="219">
        <v>0.12</v>
      </c>
      <c r="BL7" s="200">
        <v>5</v>
      </c>
      <c r="BM7" s="196">
        <v>0.13</v>
      </c>
      <c r="BN7" s="196">
        <v>0.28000000000000003</v>
      </c>
      <c r="BO7" s="196">
        <v>0.46</v>
      </c>
      <c r="BP7" s="197">
        <v>0.13</v>
      </c>
    </row>
    <row r="8" spans="1:68">
      <c r="A8" s="165"/>
      <c r="B8" s="165"/>
      <c r="C8" s="165"/>
      <c r="D8" s="165"/>
      <c r="E8" s="165"/>
      <c r="F8" s="165"/>
      <c r="G8" s="165"/>
      <c r="H8" s="249"/>
      <c r="I8" s="165"/>
      <c r="J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246"/>
      <c r="X8" s="225">
        <v>6</v>
      </c>
      <c r="Y8" s="226"/>
      <c r="Z8" s="227"/>
      <c r="AA8" s="283">
        <f t="shared" si="0"/>
        <v>0.55000000000000004</v>
      </c>
      <c r="AB8" s="289"/>
      <c r="AC8" s="282">
        <f t="shared" si="1"/>
        <v>0.56999999999999995</v>
      </c>
      <c r="AD8" s="289"/>
      <c r="AE8" s="284">
        <f t="shared" si="2"/>
        <v>0.56999999999999995</v>
      </c>
      <c r="AJ8" s="277">
        <v>6</v>
      </c>
      <c r="AK8" s="225">
        <v>6</v>
      </c>
      <c r="AL8" s="226"/>
      <c r="AM8" s="283">
        <f t="shared" si="3"/>
        <v>0.55000000000000004</v>
      </c>
      <c r="AN8" s="289"/>
      <c r="AO8" s="282">
        <f t="shared" si="4"/>
        <v>0.58000000000000007</v>
      </c>
      <c r="AP8" s="289"/>
      <c r="AQ8" s="284">
        <f t="shared" si="5"/>
        <v>0.63</v>
      </c>
      <c r="BB8" s="225">
        <v>6</v>
      </c>
      <c r="BC8" s="228">
        <v>0.11</v>
      </c>
      <c r="BD8" s="228">
        <v>0.35</v>
      </c>
      <c r="BE8" s="228">
        <v>0.48</v>
      </c>
      <c r="BF8" s="229">
        <v>7.0000000000000007E-2</v>
      </c>
      <c r="BG8" s="220">
        <v>6</v>
      </c>
      <c r="BH8" s="223">
        <v>0.12</v>
      </c>
      <c r="BI8" s="223">
        <v>0.31</v>
      </c>
      <c r="BJ8" s="223">
        <v>0.48</v>
      </c>
      <c r="BK8" s="224">
        <v>0.09</v>
      </c>
      <c r="BL8" s="215">
        <v>6</v>
      </c>
      <c r="BM8" s="218">
        <v>0.11</v>
      </c>
      <c r="BN8" s="218">
        <v>0.32</v>
      </c>
      <c r="BO8" s="218">
        <v>0.48</v>
      </c>
      <c r="BP8" s="219">
        <v>0.09</v>
      </c>
    </row>
    <row r="9" spans="1:68" ht="15.75" thickBot="1">
      <c r="A9" s="94" t="s">
        <v>25</v>
      </c>
      <c r="B9" s="165"/>
      <c r="C9" s="165"/>
      <c r="D9" s="165"/>
      <c r="E9" s="165"/>
      <c r="F9" s="165"/>
      <c r="G9" s="94" t="s">
        <v>25</v>
      </c>
      <c r="H9" s="165"/>
      <c r="I9" s="165"/>
      <c r="J9" s="248"/>
      <c r="M9" s="94" t="s">
        <v>25</v>
      </c>
      <c r="N9" s="165"/>
      <c r="O9" s="165"/>
      <c r="P9" s="165"/>
      <c r="Q9" s="165"/>
      <c r="R9" s="165"/>
      <c r="S9" s="94" t="s">
        <v>25</v>
      </c>
      <c r="T9" s="165"/>
      <c r="U9" s="165"/>
      <c r="V9" s="165"/>
      <c r="X9" s="235">
        <v>7</v>
      </c>
      <c r="Y9" s="236"/>
      <c r="Z9" s="237"/>
      <c r="AA9" s="299">
        <f t="shared" si="0"/>
        <v>0.54</v>
      </c>
      <c r="AB9" s="289"/>
      <c r="AC9" s="283">
        <f t="shared" si="1"/>
        <v>0.60000000000000009</v>
      </c>
      <c r="AD9" s="289"/>
      <c r="AE9" s="300">
        <f t="shared" si="2"/>
        <v>0.62999999999999989</v>
      </c>
      <c r="AJ9" s="278">
        <v>7</v>
      </c>
      <c r="AK9" s="235">
        <v>7</v>
      </c>
      <c r="AL9" s="236"/>
      <c r="AM9" s="299">
        <f t="shared" si="3"/>
        <v>0.62</v>
      </c>
      <c r="AN9" s="289"/>
      <c r="AO9" s="283">
        <f t="shared" si="4"/>
        <v>0.63</v>
      </c>
      <c r="AP9" s="289"/>
      <c r="AQ9" s="300">
        <f t="shared" si="5"/>
        <v>0.65999999999999992</v>
      </c>
      <c r="BB9" s="235">
        <v>7</v>
      </c>
      <c r="BC9" s="238">
        <v>0.12</v>
      </c>
      <c r="BD9" s="238">
        <v>0.34</v>
      </c>
      <c r="BE9" s="238">
        <v>0.49</v>
      </c>
      <c r="BF9" s="239">
        <v>0.05</v>
      </c>
      <c r="BG9" s="225">
        <v>7</v>
      </c>
      <c r="BH9" s="228">
        <v>0.12</v>
      </c>
      <c r="BI9" s="228">
        <v>0.28000000000000003</v>
      </c>
      <c r="BJ9" s="228">
        <v>0.54</v>
      </c>
      <c r="BK9" s="229">
        <v>0.06</v>
      </c>
      <c r="BL9" s="220">
        <v>7</v>
      </c>
      <c r="BM9" s="223">
        <v>0.12</v>
      </c>
      <c r="BN9" s="223">
        <v>0.25</v>
      </c>
      <c r="BO9" s="223">
        <v>0.56999999999999995</v>
      </c>
      <c r="BP9" s="224">
        <v>0.06</v>
      </c>
    </row>
    <row r="10" spans="1:68" ht="15.75" thickBot="1">
      <c r="A10" s="121" t="s">
        <v>24</v>
      </c>
      <c r="B10" s="122" t="s">
        <v>21</v>
      </c>
      <c r="C10" s="123" t="s">
        <v>22</v>
      </c>
      <c r="D10" s="124" t="s">
        <v>23</v>
      </c>
      <c r="E10" s="165"/>
      <c r="F10" s="165"/>
      <c r="G10" s="121" t="s">
        <v>24</v>
      </c>
      <c r="H10" s="122" t="s">
        <v>21</v>
      </c>
      <c r="I10" s="123" t="s">
        <v>22</v>
      </c>
      <c r="J10" s="124" t="s">
        <v>23</v>
      </c>
      <c r="M10" s="121" t="s">
        <v>24</v>
      </c>
      <c r="N10" s="122" t="s">
        <v>21</v>
      </c>
      <c r="O10" s="123" t="s">
        <v>22</v>
      </c>
      <c r="P10" s="124" t="s">
        <v>23</v>
      </c>
      <c r="Q10" s="165"/>
      <c r="R10" s="165"/>
      <c r="S10" s="121" t="s">
        <v>24</v>
      </c>
      <c r="T10" s="122" t="s">
        <v>21</v>
      </c>
      <c r="U10" s="123" t="s">
        <v>22</v>
      </c>
      <c r="V10" s="124" t="s">
        <v>23</v>
      </c>
      <c r="X10" s="288">
        <v>8</v>
      </c>
      <c r="Y10" s="253"/>
      <c r="Z10" s="251"/>
      <c r="AA10" s="290">
        <f t="shared" si="0"/>
        <v>0.51</v>
      </c>
      <c r="AB10" s="290"/>
      <c r="AC10" s="285">
        <f t="shared" si="1"/>
        <v>0.55000000000000004</v>
      </c>
      <c r="AD10" s="290"/>
      <c r="AE10" s="301">
        <f t="shared" si="2"/>
        <v>0.55000000000000004</v>
      </c>
      <c r="AJ10" s="279">
        <v>8</v>
      </c>
      <c r="AK10" s="288">
        <v>8</v>
      </c>
      <c r="AL10" s="261"/>
      <c r="AM10" s="290">
        <f t="shared" si="3"/>
        <v>0.66</v>
      </c>
      <c r="AN10" s="290"/>
      <c r="AO10" s="285">
        <f t="shared" si="4"/>
        <v>0.68</v>
      </c>
      <c r="AP10" s="290"/>
      <c r="AQ10" s="301">
        <f t="shared" si="5"/>
        <v>0.73</v>
      </c>
      <c r="BB10" s="180">
        <v>8</v>
      </c>
      <c r="BC10" s="177">
        <v>0.14000000000000001</v>
      </c>
      <c r="BD10" s="177">
        <v>0.36</v>
      </c>
      <c r="BE10" s="177">
        <v>0.46</v>
      </c>
      <c r="BF10" s="178">
        <v>0.05</v>
      </c>
      <c r="BG10" s="240">
        <v>8</v>
      </c>
      <c r="BH10" s="243">
        <v>0.15</v>
      </c>
      <c r="BI10" s="243">
        <v>0.31</v>
      </c>
      <c r="BJ10" s="243">
        <v>0.48</v>
      </c>
      <c r="BK10" s="244">
        <v>7.0000000000000007E-2</v>
      </c>
      <c r="BL10" s="230">
        <v>8</v>
      </c>
      <c r="BM10" s="233">
        <v>0.14000000000000001</v>
      </c>
      <c r="BN10" s="233">
        <v>0.32</v>
      </c>
      <c r="BO10" s="233">
        <v>0.48</v>
      </c>
      <c r="BP10" s="234">
        <v>7.0000000000000007E-2</v>
      </c>
    </row>
    <row r="11" spans="1:68">
      <c r="A11" s="125" t="s">
        <v>11</v>
      </c>
      <c r="B11" s="114">
        <f>B6/(B6+B7)</f>
        <v>0.84924926652476562</v>
      </c>
      <c r="C11" s="112">
        <f>C6/(C6+C7)</f>
        <v>0.81982746015499341</v>
      </c>
      <c r="D11" s="113">
        <f>D6/(D6+D7)</f>
        <v>0.85360706641343342</v>
      </c>
      <c r="E11" s="165"/>
      <c r="F11" s="165"/>
      <c r="G11" s="125" t="s">
        <v>11</v>
      </c>
      <c r="H11" s="262" t="s">
        <v>60</v>
      </c>
      <c r="I11" s="112">
        <f>I6/(I6+I7)</f>
        <v>0.72513799232856202</v>
      </c>
      <c r="J11" s="113">
        <f>J6/(J6+J7)</f>
        <v>0.81375096565770066</v>
      </c>
      <c r="M11" s="125" t="s">
        <v>11</v>
      </c>
      <c r="N11" s="114">
        <f>N6/(N6+N7)</f>
        <v>0.73313907606386208</v>
      </c>
      <c r="O11" s="112">
        <f>O6/(O6+O7)</f>
        <v>0.74566353187042844</v>
      </c>
      <c r="P11" s="113">
        <f>P6/(P6+P7)</f>
        <v>0.78584341104600419</v>
      </c>
      <c r="Q11" s="165"/>
      <c r="R11" s="165"/>
      <c r="S11" s="125" t="s">
        <v>11</v>
      </c>
      <c r="T11" s="114">
        <f>T6/(T6+T7)</f>
        <v>0.70855200381679384</v>
      </c>
      <c r="U11" s="112">
        <f>U6/(U6+U7)</f>
        <v>0.72955450588126336</v>
      </c>
      <c r="V11" s="113">
        <f>V6/(V6+V7)</f>
        <v>0.7311692404664355</v>
      </c>
      <c r="W11" s="94"/>
      <c r="BB11" s="306"/>
      <c r="BC11" s="307"/>
      <c r="BD11" s="307"/>
      <c r="BE11" s="307"/>
      <c r="BF11" s="307"/>
      <c r="BG11" s="306"/>
      <c r="BH11" s="307"/>
      <c r="BI11" s="307"/>
      <c r="BJ11" s="307"/>
      <c r="BK11" s="307"/>
      <c r="BL11" s="306"/>
      <c r="BM11" s="307"/>
      <c r="BN11" s="307"/>
      <c r="BO11" s="307"/>
      <c r="BP11" s="307"/>
    </row>
    <row r="12" spans="1:68" ht="18" customHeight="1" thickBot="1">
      <c r="A12" s="126" t="s">
        <v>12</v>
      </c>
      <c r="B12" s="115">
        <f>B7/(B6+B7)</f>
        <v>0.15075073347523443</v>
      </c>
      <c r="C12" s="110">
        <f>C7/(C6+C7)</f>
        <v>0.18017253984500659</v>
      </c>
      <c r="D12" s="111">
        <f>D7/(D6+D7)</f>
        <v>0.14639293358656658</v>
      </c>
      <c r="E12" s="165"/>
      <c r="F12" s="165"/>
      <c r="G12" s="126" t="s">
        <v>12</v>
      </c>
      <c r="H12" s="263" t="s">
        <v>60</v>
      </c>
      <c r="I12" s="110">
        <f>I7/(I6+I7)</f>
        <v>0.27486200767143792</v>
      </c>
      <c r="J12" s="111">
        <f>J7/(J6+J7)</f>
        <v>0.18624903434229931</v>
      </c>
      <c r="M12" s="126" t="s">
        <v>12</v>
      </c>
      <c r="N12" s="115">
        <f>N7/(N6+N7)</f>
        <v>0.26686092393613792</v>
      </c>
      <c r="O12" s="110">
        <f>O7/(O6+O7)</f>
        <v>0.25433646812957156</v>
      </c>
      <c r="P12" s="111">
        <f>P7/(P6+P7)</f>
        <v>0.21415658895399575</v>
      </c>
      <c r="Q12" s="165"/>
      <c r="R12" s="165"/>
      <c r="S12" s="126" t="s">
        <v>12</v>
      </c>
      <c r="T12" s="115">
        <f>T7/(T6+T7)</f>
        <v>0.2914479961832061</v>
      </c>
      <c r="U12" s="110">
        <f>U7/(U6+U7)</f>
        <v>0.2704454941187367</v>
      </c>
      <c r="V12" s="111">
        <f>V7/(V6+V7)</f>
        <v>0.26883075953356445</v>
      </c>
      <c r="W12" s="247"/>
      <c r="X12" s="347" t="s">
        <v>68</v>
      </c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05"/>
      <c r="AS12" s="305"/>
      <c r="AT12" s="305"/>
      <c r="BB12" s="349" t="s">
        <v>56</v>
      </c>
      <c r="BC12" s="351"/>
      <c r="BD12" s="351"/>
      <c r="BE12" s="351"/>
      <c r="BF12" s="351"/>
      <c r="BG12" s="349" t="s">
        <v>57</v>
      </c>
      <c r="BH12" s="351"/>
      <c r="BI12" s="351"/>
      <c r="BJ12" s="351"/>
      <c r="BK12" s="351"/>
      <c r="BL12" s="349" t="s">
        <v>58</v>
      </c>
      <c r="BM12" s="351"/>
      <c r="BN12" s="351"/>
      <c r="BO12" s="351"/>
      <c r="BP12" s="351"/>
    </row>
    <row r="13" spans="1:68" ht="15.75" thickBot="1">
      <c r="A13" s="165"/>
      <c r="B13" s="95"/>
      <c r="C13" s="95"/>
      <c r="D13" s="95"/>
      <c r="E13" s="95"/>
      <c r="F13" s="95"/>
      <c r="G13" s="247"/>
      <c r="H13" s="250"/>
      <c r="I13" s="95"/>
      <c r="J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247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BB13" s="211" t="s">
        <v>30</v>
      </c>
      <c r="BC13" s="213" t="s">
        <v>10</v>
      </c>
      <c r="BD13" s="213" t="s">
        <v>9</v>
      </c>
      <c r="BE13" s="213" t="s">
        <v>8</v>
      </c>
      <c r="BF13" s="214" t="s">
        <v>7</v>
      </c>
      <c r="BG13" s="211" t="s">
        <v>30</v>
      </c>
      <c r="BH13" s="213" t="s">
        <v>10</v>
      </c>
      <c r="BI13" s="213" t="s">
        <v>9</v>
      </c>
      <c r="BJ13" s="213" t="s">
        <v>8</v>
      </c>
      <c r="BK13" s="214" t="s">
        <v>7</v>
      </c>
      <c r="BL13" s="211" t="s">
        <v>30</v>
      </c>
      <c r="BM13" s="213" t="s">
        <v>10</v>
      </c>
      <c r="BN13" s="213" t="s">
        <v>9</v>
      </c>
      <c r="BO13" s="213" t="s">
        <v>8</v>
      </c>
      <c r="BP13" s="214" t="s">
        <v>7</v>
      </c>
    </row>
    <row r="14" spans="1:68" ht="15.75" thickBot="1">
      <c r="A14" s="94" t="s">
        <v>27</v>
      </c>
      <c r="B14" s="165"/>
      <c r="C14" s="165"/>
      <c r="D14" s="165"/>
      <c r="E14" s="165"/>
      <c r="F14" s="165"/>
      <c r="G14" s="94" t="s">
        <v>27</v>
      </c>
      <c r="H14" s="165"/>
      <c r="I14" s="165"/>
      <c r="J14" s="165"/>
      <c r="K14" s="95"/>
      <c r="L14" s="95"/>
      <c r="M14" s="94" t="s">
        <v>27</v>
      </c>
      <c r="N14" s="165"/>
      <c r="O14" s="165"/>
      <c r="P14" s="165"/>
      <c r="Q14" s="165"/>
      <c r="R14" s="165"/>
      <c r="S14" s="94" t="s">
        <v>27</v>
      </c>
      <c r="T14" s="165"/>
      <c r="U14" s="165"/>
      <c r="V14" s="165"/>
      <c r="W14" s="95"/>
      <c r="X14" s="349" t="s">
        <v>66</v>
      </c>
      <c r="Y14" s="349"/>
      <c r="Z14" s="349"/>
      <c r="AA14" s="349"/>
      <c r="AB14" s="349"/>
      <c r="AC14" s="349"/>
      <c r="AD14" s="349"/>
      <c r="AE14" s="349"/>
      <c r="AF14" s="305"/>
      <c r="AG14" s="305"/>
      <c r="AH14" s="305"/>
      <c r="AI14" s="305"/>
      <c r="AJ14" s="305"/>
      <c r="AK14" s="349" t="s">
        <v>67</v>
      </c>
      <c r="AL14" s="349"/>
      <c r="AM14" s="349"/>
      <c r="AN14" s="349"/>
      <c r="AO14" s="349"/>
      <c r="AP14" s="349"/>
      <c r="AQ14" s="349"/>
      <c r="AR14" s="305"/>
      <c r="AS14" s="305"/>
      <c r="AT14" s="305"/>
      <c r="BB14" s="198">
        <v>3</v>
      </c>
      <c r="BC14" s="191">
        <v>0.1</v>
      </c>
      <c r="BD14" s="191">
        <v>0.26</v>
      </c>
      <c r="BE14" s="191">
        <v>0.49</v>
      </c>
      <c r="BF14" s="193">
        <v>0.16</v>
      </c>
      <c r="BG14" s="201">
        <v>3</v>
      </c>
      <c r="BH14" s="204">
        <v>0.08</v>
      </c>
      <c r="BI14" s="204">
        <v>0.25</v>
      </c>
      <c r="BJ14" s="204">
        <v>0.48</v>
      </c>
      <c r="BK14" s="205">
        <v>0.19</v>
      </c>
      <c r="BL14" s="186">
        <v>3</v>
      </c>
      <c r="BM14" s="189">
        <v>0.09</v>
      </c>
      <c r="BN14" s="189">
        <v>0.24</v>
      </c>
      <c r="BO14" s="189">
        <v>0.48</v>
      </c>
      <c r="BP14" s="190">
        <v>0.19</v>
      </c>
    </row>
    <row r="15" spans="1:68" ht="15.75" thickBot="1">
      <c r="A15" s="121" t="s">
        <v>24</v>
      </c>
      <c r="B15" s="122" t="s">
        <v>21</v>
      </c>
      <c r="C15" s="123" t="s">
        <v>22</v>
      </c>
      <c r="D15" s="124" t="s">
        <v>23</v>
      </c>
      <c r="E15" s="165"/>
      <c r="F15" s="165"/>
      <c r="G15" s="121" t="s">
        <v>24</v>
      </c>
      <c r="H15" s="122" t="s">
        <v>21</v>
      </c>
      <c r="I15" s="123" t="s">
        <v>22</v>
      </c>
      <c r="J15" s="124" t="s">
        <v>23</v>
      </c>
      <c r="M15" s="121" t="s">
        <v>24</v>
      </c>
      <c r="N15" s="122" t="s">
        <v>21</v>
      </c>
      <c r="O15" s="123" t="s">
        <v>22</v>
      </c>
      <c r="P15" s="124" t="s">
        <v>23</v>
      </c>
      <c r="Q15" s="165"/>
      <c r="R15" s="165"/>
      <c r="S15" s="121" t="s">
        <v>24</v>
      </c>
      <c r="T15" s="122" t="s">
        <v>21</v>
      </c>
      <c r="U15" s="123" t="s">
        <v>22</v>
      </c>
      <c r="V15" s="124" t="s">
        <v>23</v>
      </c>
      <c r="X15" s="345" t="s">
        <v>30</v>
      </c>
      <c r="Y15" s="328"/>
      <c r="Z15" s="328"/>
      <c r="AA15" s="270" t="s">
        <v>21</v>
      </c>
      <c r="AB15" s="270" t="s">
        <v>22</v>
      </c>
      <c r="AC15" s="270" t="s">
        <v>22</v>
      </c>
      <c r="AD15" s="328"/>
      <c r="AE15" s="272" t="s">
        <v>23</v>
      </c>
      <c r="AF15" s="305"/>
      <c r="AG15" s="305"/>
      <c r="AH15" s="305"/>
      <c r="AI15" s="305"/>
      <c r="AJ15" s="305"/>
      <c r="AK15" s="345" t="s">
        <v>30</v>
      </c>
      <c r="AL15" s="346" t="s">
        <v>21</v>
      </c>
      <c r="AM15" s="270" t="s">
        <v>21</v>
      </c>
      <c r="AN15" s="272" t="s">
        <v>23</v>
      </c>
      <c r="AO15" s="270" t="s">
        <v>22</v>
      </c>
      <c r="AP15" s="329"/>
      <c r="AQ15" s="272" t="s">
        <v>23</v>
      </c>
      <c r="AR15" s="245"/>
      <c r="AS15" s="245"/>
      <c r="AT15" s="245"/>
      <c r="AU15" s="172"/>
      <c r="AV15" s="172"/>
      <c r="AW15" s="172"/>
      <c r="AX15" s="172"/>
      <c r="AY15" s="172"/>
      <c r="AZ15" s="172"/>
      <c r="BA15" s="172"/>
      <c r="BB15" s="215">
        <v>4</v>
      </c>
      <c r="BC15" s="218">
        <v>0.15</v>
      </c>
      <c r="BD15" s="218">
        <v>0.27</v>
      </c>
      <c r="BE15" s="218">
        <v>0.48</v>
      </c>
      <c r="BF15" s="219">
        <v>0.11</v>
      </c>
      <c r="BG15" s="198">
        <v>4</v>
      </c>
      <c r="BH15" s="191">
        <v>0.11</v>
      </c>
      <c r="BI15" s="191">
        <v>0.26</v>
      </c>
      <c r="BJ15" s="191">
        <v>0.5</v>
      </c>
      <c r="BK15" s="193">
        <v>0.13</v>
      </c>
      <c r="BL15" s="201">
        <v>4</v>
      </c>
      <c r="BM15" s="204">
        <v>0.1</v>
      </c>
      <c r="BN15" s="204">
        <v>0.21</v>
      </c>
      <c r="BO15" s="204">
        <v>0.54</v>
      </c>
      <c r="BP15" s="205">
        <v>0.15</v>
      </c>
    </row>
    <row r="16" spans="1:68" ht="15.75">
      <c r="A16" s="127" t="s">
        <v>7</v>
      </c>
      <c r="B16" s="103">
        <f>'Algebra 1'!O17</f>
        <v>11540</v>
      </c>
      <c r="C16" s="103">
        <f>'Algebra 1'!P17</f>
        <v>10128</v>
      </c>
      <c r="D16" s="116">
        <f>'Algebra 1'!Q17</f>
        <v>10613</v>
      </c>
      <c r="E16" s="165"/>
      <c r="F16" s="165"/>
      <c r="G16" s="127" t="s">
        <v>7</v>
      </c>
      <c r="H16" s="182" t="s">
        <v>60</v>
      </c>
      <c r="I16" s="104">
        <f>'US History'!P17</f>
        <v>4423</v>
      </c>
      <c r="J16" s="105">
        <f>'US History'!Q17</f>
        <v>5402</v>
      </c>
      <c r="M16" s="127" t="s">
        <v>7</v>
      </c>
      <c r="N16" s="130">
        <f>'Biology I'!O17</f>
        <v>3351</v>
      </c>
      <c r="O16" s="130">
        <f>'Biology I'!P17</f>
        <v>3442</v>
      </c>
      <c r="P16" s="138">
        <f>'Biology I'!Q17</f>
        <v>4005</v>
      </c>
      <c r="Q16" s="165"/>
      <c r="R16" s="165"/>
      <c r="S16" s="127" t="s">
        <v>7</v>
      </c>
      <c r="T16" s="130">
        <f>'English II'!N17</f>
        <v>5825</v>
      </c>
      <c r="U16" s="130">
        <f>'English II'!O17</f>
        <v>6296</v>
      </c>
      <c r="V16" s="138">
        <f>'English II'!P17</f>
        <v>6367</v>
      </c>
      <c r="W16" s="94"/>
      <c r="X16" s="280">
        <v>3</v>
      </c>
      <c r="Y16" s="292"/>
      <c r="Z16" s="293"/>
      <c r="AA16" s="308">
        <v>150</v>
      </c>
      <c r="AB16" s="309">
        <v>150</v>
      </c>
      <c r="AC16" s="310">
        <v>150</v>
      </c>
      <c r="AD16" s="309"/>
      <c r="AE16" s="311">
        <v>151</v>
      </c>
      <c r="AF16" s="306"/>
      <c r="AG16" s="307"/>
      <c r="AH16" s="306"/>
      <c r="AI16" s="306"/>
      <c r="AJ16" s="306"/>
      <c r="AK16" s="280">
        <v>3</v>
      </c>
      <c r="AL16" s="292">
        <v>153</v>
      </c>
      <c r="AM16" s="308">
        <v>153</v>
      </c>
      <c r="AN16" s="325">
        <v>154</v>
      </c>
      <c r="AO16" s="326">
        <v>154</v>
      </c>
      <c r="AP16" s="325"/>
      <c r="AQ16" s="327">
        <v>154</v>
      </c>
      <c r="AR16" s="305"/>
      <c r="AS16" s="305"/>
      <c r="AT16" s="305"/>
      <c r="BB16" s="220">
        <v>5</v>
      </c>
      <c r="BC16" s="223">
        <v>0.16</v>
      </c>
      <c r="BD16" s="223">
        <v>0.26</v>
      </c>
      <c r="BE16" s="223">
        <v>0.44</v>
      </c>
      <c r="BF16" s="224">
        <v>0.15</v>
      </c>
      <c r="BG16" s="215">
        <v>5</v>
      </c>
      <c r="BH16" s="218">
        <v>0.15</v>
      </c>
      <c r="BI16" s="218">
        <v>0.24</v>
      </c>
      <c r="BJ16" s="218">
        <v>0.45</v>
      </c>
      <c r="BK16" s="219">
        <v>0.16</v>
      </c>
      <c r="BL16" s="198">
        <v>5</v>
      </c>
      <c r="BM16" s="191">
        <v>0.13</v>
      </c>
      <c r="BN16" s="191">
        <v>0.23</v>
      </c>
      <c r="BO16" s="191">
        <v>0.46</v>
      </c>
      <c r="BP16" s="193">
        <v>0.18</v>
      </c>
    </row>
    <row r="17" spans="1:68" ht="15.75">
      <c r="A17" s="128" t="s">
        <v>8</v>
      </c>
      <c r="B17" s="103">
        <f>'Algebra 1'!O18</f>
        <v>15023</v>
      </c>
      <c r="C17" s="103">
        <f>'Algebra 1'!P18</f>
        <v>15396</v>
      </c>
      <c r="D17" s="116">
        <f>'Algebra 1'!Q18</f>
        <v>15375</v>
      </c>
      <c r="E17" s="165"/>
      <c r="F17" s="165"/>
      <c r="G17" s="128" t="s">
        <v>8</v>
      </c>
      <c r="H17" s="264" t="s">
        <v>60</v>
      </c>
      <c r="I17" s="93">
        <f>'US History'!P18</f>
        <v>12674</v>
      </c>
      <c r="J17" s="96">
        <f>'US History'!Q18</f>
        <v>12432</v>
      </c>
      <c r="M17" s="128" t="s">
        <v>8</v>
      </c>
      <c r="N17" s="130">
        <f>'Biology I'!O18</f>
        <v>14912</v>
      </c>
      <c r="O17" s="130">
        <f>'Biology I'!P18</f>
        <v>16210</v>
      </c>
      <c r="P17" s="138">
        <f>'Biology I'!Q18</f>
        <v>16331</v>
      </c>
      <c r="Q17" s="165"/>
      <c r="R17" s="165"/>
      <c r="S17" s="128" t="s">
        <v>8</v>
      </c>
      <c r="T17" s="130">
        <f>'English II'!N18</f>
        <v>12900</v>
      </c>
      <c r="U17" s="130">
        <f>'English II'!O18</f>
        <v>11992</v>
      </c>
      <c r="V17" s="138">
        <f>'English II'!P18</f>
        <v>12498</v>
      </c>
      <c r="W17" s="246"/>
      <c r="X17" s="215">
        <v>4</v>
      </c>
      <c r="Y17" s="216"/>
      <c r="Z17" s="217"/>
      <c r="AA17" s="312">
        <v>150</v>
      </c>
      <c r="AB17" s="313">
        <v>151</v>
      </c>
      <c r="AC17" s="314">
        <v>151</v>
      </c>
      <c r="AD17" s="313"/>
      <c r="AE17" s="315">
        <v>152</v>
      </c>
      <c r="AF17" s="305"/>
      <c r="AG17" s="305"/>
      <c r="AH17" s="305"/>
      <c r="AI17" s="305"/>
      <c r="AJ17" s="305"/>
      <c r="AK17" s="215">
        <v>4</v>
      </c>
      <c r="AL17" s="216">
        <v>152</v>
      </c>
      <c r="AM17" s="312">
        <v>152</v>
      </c>
      <c r="AN17" s="313">
        <v>154</v>
      </c>
      <c r="AO17" s="314">
        <v>153</v>
      </c>
      <c r="AP17" s="313"/>
      <c r="AQ17" s="315">
        <v>154</v>
      </c>
      <c r="AR17" s="305"/>
      <c r="AS17" s="305"/>
      <c r="AT17" s="305"/>
      <c r="BB17" s="225">
        <v>6</v>
      </c>
      <c r="BC17" s="228">
        <v>0.19</v>
      </c>
      <c r="BD17" s="228">
        <v>0.26</v>
      </c>
      <c r="BE17" s="228">
        <v>0.43</v>
      </c>
      <c r="BF17" s="229">
        <v>0.12</v>
      </c>
      <c r="BG17" s="220">
        <v>6</v>
      </c>
      <c r="BH17" s="223">
        <v>0.18</v>
      </c>
      <c r="BI17" s="223">
        <v>0.24</v>
      </c>
      <c r="BJ17" s="223">
        <v>0.44</v>
      </c>
      <c r="BK17" s="224">
        <v>0.14000000000000001</v>
      </c>
      <c r="BL17" s="215">
        <v>6</v>
      </c>
      <c r="BM17" s="218">
        <v>0.15</v>
      </c>
      <c r="BN17" s="218">
        <v>0.22</v>
      </c>
      <c r="BO17" s="218">
        <v>0.48</v>
      </c>
      <c r="BP17" s="219">
        <v>0.15</v>
      </c>
    </row>
    <row r="18" spans="1:68" ht="15.75">
      <c r="A18" s="128" t="s">
        <v>9</v>
      </c>
      <c r="B18" s="103">
        <f>'Algebra 1'!O19</f>
        <v>5553</v>
      </c>
      <c r="C18" s="103">
        <f>'Algebra 1'!P19</f>
        <v>5676</v>
      </c>
      <c r="D18" s="116">
        <f>'Algebra 1'!Q19</f>
        <v>4911</v>
      </c>
      <c r="E18" s="165"/>
      <c r="F18" s="165"/>
      <c r="G18" s="128" t="s">
        <v>9</v>
      </c>
      <c r="H18" s="264" t="s">
        <v>60</v>
      </c>
      <c r="I18" s="93">
        <f>'US History'!P19</f>
        <v>6156</v>
      </c>
      <c r="J18" s="96">
        <f>'US History'!Q19</f>
        <v>5340</v>
      </c>
      <c r="M18" s="128" t="s">
        <v>9</v>
      </c>
      <c r="N18" s="130">
        <f>'Biology I'!O19</f>
        <v>10182</v>
      </c>
      <c r="O18" s="130">
        <f>'Biology I'!P19</f>
        <v>8949</v>
      </c>
      <c r="P18" s="138">
        <f>'Biology I'!Q19</f>
        <v>8468</v>
      </c>
      <c r="Q18" s="165"/>
      <c r="R18" s="165"/>
      <c r="S18" s="128" t="s">
        <v>9</v>
      </c>
      <c r="T18" s="130">
        <f>'English II'!N19</f>
        <v>7345</v>
      </c>
      <c r="U18" s="130">
        <f>'English II'!O19</f>
        <v>7689</v>
      </c>
      <c r="V18" s="138">
        <f>'English II'!P19</f>
        <v>6694</v>
      </c>
      <c r="W18" s="246"/>
      <c r="X18" s="220">
        <v>5</v>
      </c>
      <c r="Y18" s="221"/>
      <c r="Z18" s="222"/>
      <c r="AA18" s="316">
        <v>149</v>
      </c>
      <c r="AB18" s="313">
        <v>150</v>
      </c>
      <c r="AC18" s="312">
        <v>150</v>
      </c>
      <c r="AD18" s="313"/>
      <c r="AE18" s="317">
        <v>151</v>
      </c>
      <c r="AF18" s="305"/>
      <c r="AG18" s="305"/>
      <c r="AH18" s="305"/>
      <c r="AI18" s="305"/>
      <c r="AJ18" s="305"/>
      <c r="AK18" s="220">
        <v>5</v>
      </c>
      <c r="AL18" s="221">
        <v>151</v>
      </c>
      <c r="AM18" s="316">
        <v>151</v>
      </c>
      <c r="AN18" s="313">
        <v>153</v>
      </c>
      <c r="AO18" s="312">
        <v>152</v>
      </c>
      <c r="AP18" s="313"/>
      <c r="AQ18" s="317">
        <v>153</v>
      </c>
      <c r="AR18" s="305"/>
      <c r="AS18" s="305"/>
      <c r="AT18" s="305"/>
      <c r="BB18" s="235">
        <v>7</v>
      </c>
      <c r="BC18" s="238">
        <v>0.17</v>
      </c>
      <c r="BD18" s="238">
        <v>0.21</v>
      </c>
      <c r="BE18" s="238">
        <v>0.48</v>
      </c>
      <c r="BF18" s="239">
        <v>0.14000000000000001</v>
      </c>
      <c r="BG18" s="225">
        <v>7</v>
      </c>
      <c r="BH18" s="228">
        <v>0.15</v>
      </c>
      <c r="BI18" s="228">
        <v>0.22</v>
      </c>
      <c r="BJ18" s="228">
        <v>0.47</v>
      </c>
      <c r="BK18" s="229">
        <v>0.16</v>
      </c>
      <c r="BL18" s="220">
        <v>7</v>
      </c>
      <c r="BM18" s="223">
        <v>0.15</v>
      </c>
      <c r="BN18" s="223">
        <v>0.19</v>
      </c>
      <c r="BO18" s="223">
        <v>0.47</v>
      </c>
      <c r="BP18" s="224">
        <v>0.19</v>
      </c>
    </row>
    <row r="19" spans="1:68" ht="16.5" thickBot="1">
      <c r="A19" s="129" t="s">
        <v>10</v>
      </c>
      <c r="B19" s="143">
        <f>'Algebra 1'!O20</f>
        <v>2650</v>
      </c>
      <c r="C19" s="143">
        <f>'Algebra 1'!P20</f>
        <v>2995</v>
      </c>
      <c r="D19" s="144">
        <f>'Algebra 1'!Q20</f>
        <v>2272</v>
      </c>
      <c r="E19" s="165"/>
      <c r="F19" s="165"/>
      <c r="G19" s="129" t="s">
        <v>10</v>
      </c>
      <c r="H19" s="179" t="s">
        <v>60</v>
      </c>
      <c r="I19" s="97">
        <f>'US History'!P20</f>
        <v>8814</v>
      </c>
      <c r="J19" s="98">
        <f>'US History'!Q20</f>
        <v>5304</v>
      </c>
      <c r="M19" s="129" t="s">
        <v>10</v>
      </c>
      <c r="N19" s="141">
        <f>'Biology I'!O20</f>
        <v>4501</v>
      </c>
      <c r="O19" s="141">
        <f>'Biology I'!P20</f>
        <v>4894</v>
      </c>
      <c r="P19" s="142">
        <f>'Biology I'!Q20</f>
        <v>3280</v>
      </c>
      <c r="Q19" s="165"/>
      <c r="R19" s="165"/>
      <c r="S19" s="129" t="s">
        <v>10</v>
      </c>
      <c r="T19" s="141">
        <f>'English II'!N20</f>
        <v>7466</v>
      </c>
      <c r="U19" s="141">
        <f>'English II'!O20</f>
        <v>6414</v>
      </c>
      <c r="V19" s="142">
        <f>'English II'!P20</f>
        <v>6171</v>
      </c>
      <c r="W19" s="246"/>
      <c r="X19" s="225">
        <v>6</v>
      </c>
      <c r="Y19" s="226"/>
      <c r="Z19" s="227"/>
      <c r="AA19" s="318">
        <v>150</v>
      </c>
      <c r="AB19" s="313">
        <v>150</v>
      </c>
      <c r="AC19" s="316">
        <v>150</v>
      </c>
      <c r="AD19" s="313"/>
      <c r="AE19" s="319">
        <v>151</v>
      </c>
      <c r="AF19" s="305"/>
      <c r="AG19" s="305"/>
      <c r="AH19" s="305"/>
      <c r="AI19" s="305"/>
      <c r="AJ19" s="305"/>
      <c r="AK19" s="225">
        <v>6</v>
      </c>
      <c r="AL19" s="226">
        <v>151</v>
      </c>
      <c r="AM19" s="318">
        <v>151</v>
      </c>
      <c r="AN19" s="313">
        <v>152</v>
      </c>
      <c r="AO19" s="316">
        <v>151</v>
      </c>
      <c r="AP19" s="313"/>
      <c r="AQ19" s="319">
        <v>152</v>
      </c>
      <c r="AR19" s="305"/>
      <c r="AS19" s="305"/>
      <c r="AT19" s="305"/>
      <c r="AU19" s="165"/>
      <c r="AV19" s="165"/>
      <c r="AW19" s="165"/>
      <c r="AX19" s="165"/>
      <c r="AY19" s="165"/>
      <c r="AZ19" s="165"/>
      <c r="BA19" s="165"/>
      <c r="BB19" s="180">
        <v>8</v>
      </c>
      <c r="BC19" s="177">
        <v>0.12</v>
      </c>
      <c r="BD19" s="177">
        <v>0.22</v>
      </c>
      <c r="BE19" s="177">
        <v>0.49</v>
      </c>
      <c r="BF19" s="178">
        <v>0.17</v>
      </c>
      <c r="BG19" s="240">
        <v>8</v>
      </c>
      <c r="BH19" s="243">
        <v>0.1</v>
      </c>
      <c r="BI19" s="243">
        <v>0.22</v>
      </c>
      <c r="BJ19" s="243">
        <v>0.52</v>
      </c>
      <c r="BK19" s="244">
        <v>0.16</v>
      </c>
      <c r="BL19" s="230">
        <v>8</v>
      </c>
      <c r="BM19" s="233">
        <v>0.11</v>
      </c>
      <c r="BN19" s="233">
        <v>0.16</v>
      </c>
      <c r="BO19" s="233">
        <v>0.53</v>
      </c>
      <c r="BP19" s="234">
        <v>0.2</v>
      </c>
    </row>
    <row r="20" spans="1:68">
      <c r="A20" s="165"/>
      <c r="B20" s="165"/>
      <c r="C20" s="165"/>
      <c r="D20" s="165"/>
      <c r="E20" s="165"/>
      <c r="F20" s="165"/>
      <c r="G20" s="165"/>
      <c r="H20" s="250"/>
      <c r="I20" s="165"/>
      <c r="J20" s="165"/>
      <c r="M20" s="165"/>
      <c r="N20" s="140"/>
      <c r="O20" s="140"/>
      <c r="P20" s="140"/>
      <c r="Q20" s="165"/>
      <c r="R20" s="165"/>
      <c r="S20" s="165"/>
      <c r="T20" s="165"/>
      <c r="U20" s="165"/>
      <c r="V20" s="165"/>
      <c r="W20" s="246"/>
      <c r="X20" s="235">
        <v>7</v>
      </c>
      <c r="Y20" s="236"/>
      <c r="Z20" s="237"/>
      <c r="AA20" s="320">
        <v>150</v>
      </c>
      <c r="AB20" s="313">
        <v>151</v>
      </c>
      <c r="AC20" s="318">
        <v>151</v>
      </c>
      <c r="AD20" s="313"/>
      <c r="AE20" s="321">
        <v>151</v>
      </c>
      <c r="AF20" s="305"/>
      <c r="AG20" s="305"/>
      <c r="AH20" s="305"/>
      <c r="AI20" s="305"/>
      <c r="AJ20" s="305"/>
      <c r="AK20" s="235">
        <v>7</v>
      </c>
      <c r="AL20" s="236">
        <v>152</v>
      </c>
      <c r="AM20" s="320">
        <v>152</v>
      </c>
      <c r="AN20" s="313">
        <v>153</v>
      </c>
      <c r="AO20" s="318">
        <v>152</v>
      </c>
      <c r="AP20" s="313"/>
      <c r="AQ20" s="321">
        <v>153</v>
      </c>
      <c r="AR20" s="305"/>
      <c r="AS20" s="305"/>
      <c r="AT20" s="305"/>
      <c r="AU20" s="165"/>
      <c r="AV20" s="165"/>
      <c r="AW20" s="165"/>
      <c r="AX20" s="165"/>
      <c r="AY20" s="165"/>
      <c r="AZ20" s="165"/>
      <c r="BA20" s="165"/>
    </row>
    <row r="21" spans="1:68" ht="15.75" thickBot="1">
      <c r="A21" s="94" t="s">
        <v>71</v>
      </c>
      <c r="B21" s="165"/>
      <c r="C21" s="165"/>
      <c r="D21" s="165"/>
      <c r="E21" s="165"/>
      <c r="F21" s="165"/>
      <c r="G21" s="94" t="s">
        <v>72</v>
      </c>
      <c r="H21" s="165"/>
      <c r="I21" s="165"/>
      <c r="J21" s="165"/>
      <c r="M21" s="94" t="s">
        <v>73</v>
      </c>
      <c r="N21" s="165"/>
      <c r="O21" s="165"/>
      <c r="P21" s="165"/>
      <c r="Q21" s="165"/>
      <c r="R21" s="165"/>
      <c r="S21" s="94" t="s">
        <v>74</v>
      </c>
      <c r="T21" s="165"/>
      <c r="U21" s="165"/>
      <c r="V21" s="165"/>
      <c r="X21" s="288">
        <v>8</v>
      </c>
      <c r="Y21" s="253"/>
      <c r="Z21" s="251"/>
      <c r="AA21" s="322">
        <v>149</v>
      </c>
      <c r="AB21" s="322">
        <v>150</v>
      </c>
      <c r="AC21" s="323">
        <v>150</v>
      </c>
      <c r="AD21" s="322"/>
      <c r="AE21" s="324">
        <v>150</v>
      </c>
      <c r="AF21" s="305"/>
      <c r="AG21" s="305"/>
      <c r="AH21" s="305"/>
      <c r="AI21" s="305"/>
      <c r="AJ21" s="305"/>
      <c r="AK21" s="288">
        <v>8</v>
      </c>
      <c r="AL21" s="261">
        <v>153</v>
      </c>
      <c r="AM21" s="322">
        <v>153</v>
      </c>
      <c r="AN21" s="322">
        <v>155</v>
      </c>
      <c r="AO21" s="323">
        <v>154</v>
      </c>
      <c r="AP21" s="322"/>
      <c r="AQ21" s="324">
        <v>155</v>
      </c>
      <c r="AR21" s="305"/>
      <c r="AS21" s="305"/>
      <c r="AT21" s="305"/>
      <c r="AU21" s="165"/>
      <c r="AV21" s="165"/>
      <c r="AW21" s="165"/>
      <c r="AX21" s="165"/>
      <c r="AY21" s="165"/>
      <c r="AZ21" s="165"/>
      <c r="BA21" s="165"/>
    </row>
    <row r="22" spans="1:68" ht="15.75" thickBot="1">
      <c r="A22" s="121" t="s">
        <v>24</v>
      </c>
      <c r="B22" s="122" t="s">
        <v>21</v>
      </c>
      <c r="C22" s="123" t="s">
        <v>22</v>
      </c>
      <c r="D22" s="124" t="s">
        <v>23</v>
      </c>
      <c r="E22" s="165"/>
      <c r="F22" s="165"/>
      <c r="G22" s="121" t="s">
        <v>24</v>
      </c>
      <c r="H22" s="122" t="s">
        <v>21</v>
      </c>
      <c r="I22" s="123" t="s">
        <v>22</v>
      </c>
      <c r="J22" s="124" t="s">
        <v>23</v>
      </c>
      <c r="M22" s="121" t="s">
        <v>24</v>
      </c>
      <c r="N22" s="122" t="s">
        <v>21</v>
      </c>
      <c r="O22" s="123" t="s">
        <v>22</v>
      </c>
      <c r="P22" s="124" t="s">
        <v>23</v>
      </c>
      <c r="Q22" s="165"/>
      <c r="R22" s="165"/>
      <c r="S22" s="121" t="s">
        <v>24</v>
      </c>
      <c r="T22" s="122" t="s">
        <v>21</v>
      </c>
      <c r="U22" s="123" t="s">
        <v>22</v>
      </c>
      <c r="V22" s="124" t="s">
        <v>23</v>
      </c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165"/>
      <c r="AV22" s="165"/>
      <c r="AW22" s="165"/>
      <c r="AX22" s="165"/>
      <c r="AY22" s="165"/>
      <c r="AZ22" s="165"/>
      <c r="BA22" s="165"/>
    </row>
    <row r="23" spans="1:68" ht="15.75">
      <c r="A23" s="127" t="s">
        <v>7</v>
      </c>
      <c r="B23" s="114">
        <f>B16/SUM(B16:B19)</f>
        <v>0.33193349824541218</v>
      </c>
      <c r="C23" s="114">
        <f t="shared" ref="C23:D23" si="6">C16/SUM(C16:C19)</f>
        <v>0.29618365258078666</v>
      </c>
      <c r="D23" s="118">
        <f t="shared" si="6"/>
        <v>0.31994814747821892</v>
      </c>
      <c r="E23" s="165"/>
      <c r="F23" s="165"/>
      <c r="G23" s="127" t="s">
        <v>7</v>
      </c>
      <c r="H23" s="265" t="s">
        <v>60</v>
      </c>
      <c r="I23" s="112">
        <f t="shared" ref="I23:J23" si="7">I16/SUM(I16:I19)</f>
        <v>0.1379299591480338</v>
      </c>
      <c r="J23" s="113">
        <f t="shared" si="7"/>
        <v>0.18969028723927242</v>
      </c>
      <c r="M23" s="127" t="s">
        <v>7</v>
      </c>
      <c r="N23" s="114">
        <f>N16/SUM(N16:N19)</f>
        <v>0.10171189218721545</v>
      </c>
      <c r="O23" s="114">
        <f t="shared" ref="O23:P23" si="8">O16/SUM(O16:O19)</f>
        <v>0.10276160620988208</v>
      </c>
      <c r="P23" s="118">
        <f t="shared" si="8"/>
        <v>0.12482857499064955</v>
      </c>
      <c r="Q23" s="165"/>
      <c r="R23" s="165"/>
      <c r="S23" s="127" t="s">
        <v>7</v>
      </c>
      <c r="T23" s="114">
        <f>T16/SUM(T16:T19)</f>
        <v>0.17369394083969467</v>
      </c>
      <c r="U23" s="114">
        <f t="shared" ref="U23:V23" si="9">U16/SUM(U16:U19)</f>
        <v>0.1943749807045167</v>
      </c>
      <c r="V23" s="118">
        <f t="shared" si="9"/>
        <v>0.20066183422628428</v>
      </c>
      <c r="W23" s="94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165"/>
      <c r="AV23" s="165"/>
      <c r="AW23" s="165"/>
      <c r="AX23" s="165"/>
      <c r="AY23" s="165"/>
      <c r="AZ23" s="165"/>
      <c r="BA23" s="165"/>
    </row>
    <row r="24" spans="1:68" ht="16.5" thickBot="1">
      <c r="A24" s="128" t="s">
        <v>8</v>
      </c>
      <c r="B24" s="117">
        <f>B17/SUM(B16:B19)</f>
        <v>0.43211758614738538</v>
      </c>
      <c r="C24" s="117">
        <f t="shared" ref="C24:D24" si="10">C17/SUM(C16:C19)</f>
        <v>0.45024126334259396</v>
      </c>
      <c r="D24" s="119">
        <f t="shared" si="10"/>
        <v>0.46350728045581985</v>
      </c>
      <c r="E24" s="165"/>
      <c r="F24" s="165"/>
      <c r="G24" s="128" t="s">
        <v>8</v>
      </c>
      <c r="H24" s="266" t="s">
        <v>60</v>
      </c>
      <c r="I24" s="254">
        <f t="shared" ref="I24:J24" si="11">I17/SUM(I16:I19)</f>
        <v>0.39523497676739328</v>
      </c>
      <c r="J24" s="259">
        <f t="shared" si="11"/>
        <v>0.43654751035887351</v>
      </c>
      <c r="M24" s="128" t="s">
        <v>8</v>
      </c>
      <c r="N24" s="117">
        <f>N17/SUM(N16:N19)</f>
        <v>0.45261943786802644</v>
      </c>
      <c r="O24" s="117">
        <f t="shared" ref="O24:P24" si="12">O17/SUM(O16:O19)</f>
        <v>0.48395282878041501</v>
      </c>
      <c r="P24" s="119">
        <f t="shared" si="12"/>
        <v>0.50900760503677844</v>
      </c>
      <c r="Q24" s="165"/>
      <c r="R24" s="165"/>
      <c r="S24" s="128" t="s">
        <v>8</v>
      </c>
      <c r="T24" s="117">
        <f>T17/SUM(T16:T19)</f>
        <v>0.38466125954198471</v>
      </c>
      <c r="U24" s="117">
        <f t="shared" ref="U24:V24" si="13">U17/SUM(U16:U19)</f>
        <v>0.37022629742829799</v>
      </c>
      <c r="V24" s="119">
        <f t="shared" si="13"/>
        <v>0.39388591238575482</v>
      </c>
      <c r="W24" s="247"/>
      <c r="X24" s="349" t="s">
        <v>70</v>
      </c>
      <c r="Y24" s="349"/>
      <c r="Z24" s="349"/>
      <c r="AA24" s="349"/>
      <c r="AB24" s="349"/>
      <c r="AC24" s="349"/>
      <c r="AD24" s="349"/>
      <c r="AE24" s="349"/>
      <c r="AF24" s="305"/>
      <c r="AG24" s="305"/>
      <c r="AH24" s="305"/>
      <c r="AI24" s="305"/>
      <c r="AJ24" s="305"/>
      <c r="AK24" s="349" t="s">
        <v>69</v>
      </c>
      <c r="AL24" s="349"/>
      <c r="AM24" s="349"/>
      <c r="AN24" s="349"/>
      <c r="AO24" s="349"/>
      <c r="AP24" s="349"/>
      <c r="AQ24" s="349"/>
      <c r="AR24" s="305"/>
      <c r="AS24" s="305"/>
      <c r="AT24" s="305"/>
      <c r="AU24" s="165"/>
      <c r="AV24" s="165"/>
      <c r="AW24" s="165"/>
      <c r="AX24" s="165"/>
      <c r="AY24" s="165"/>
      <c r="AZ24" s="165"/>
      <c r="BA24" s="165"/>
    </row>
    <row r="25" spans="1:68" ht="16.5" thickBot="1">
      <c r="A25" s="128" t="s">
        <v>9</v>
      </c>
      <c r="B25" s="117">
        <f>B18/SUM(B16:B19)</f>
        <v>0.15972501869642755</v>
      </c>
      <c r="C25" s="117">
        <f>C18/SUM(C16:C19)</f>
        <v>0.16598917970463517</v>
      </c>
      <c r="D25" s="119">
        <f>D18/SUM(D16:D19)</f>
        <v>0.14805100841096139</v>
      </c>
      <c r="E25" s="165"/>
      <c r="F25" s="165"/>
      <c r="G25" s="128" t="s">
        <v>9</v>
      </c>
      <c r="H25" s="266" t="s">
        <v>60</v>
      </c>
      <c r="I25" s="254">
        <f>I18/SUM(I16:I19)</f>
        <v>0.191973056413135</v>
      </c>
      <c r="J25" s="259">
        <f>J18/SUM(J16:J19)</f>
        <v>0.18751316805955476</v>
      </c>
      <c r="M25" s="128" t="s">
        <v>9</v>
      </c>
      <c r="N25" s="117">
        <f>N18/SUM(N16:N19)</f>
        <v>0.30905117464942633</v>
      </c>
      <c r="O25" s="117">
        <f>O18/SUM(O16:O19)</f>
        <v>0.26717420510523959</v>
      </c>
      <c r="P25" s="119">
        <f>P18/SUM(P16:P19)</f>
        <v>0.26393217803266428</v>
      </c>
      <c r="Q25" s="165"/>
      <c r="R25" s="165"/>
      <c r="S25" s="128" t="s">
        <v>9</v>
      </c>
      <c r="T25" s="117">
        <f>T18/SUM(T16:T19)</f>
        <v>0.2190183683206107</v>
      </c>
      <c r="U25" s="117">
        <f>U18/SUM(U16:U19)</f>
        <v>0.23738075391312402</v>
      </c>
      <c r="V25" s="119">
        <f>V18/SUM(V16:V19)</f>
        <v>0.21096753860699655</v>
      </c>
      <c r="W25" s="247"/>
      <c r="X25" s="341" t="s">
        <v>30</v>
      </c>
      <c r="Y25" s="338"/>
      <c r="Z25" s="339"/>
      <c r="AA25" s="339" t="s">
        <v>21</v>
      </c>
      <c r="AB25" s="339"/>
      <c r="AC25" s="339" t="s">
        <v>22</v>
      </c>
      <c r="AD25" s="339"/>
      <c r="AE25" s="340" t="s">
        <v>23</v>
      </c>
      <c r="AF25" s="305"/>
      <c r="AG25" s="305"/>
      <c r="AH25" s="305"/>
      <c r="AI25" s="305"/>
      <c r="AJ25" s="305"/>
      <c r="AK25" s="341" t="s">
        <v>30</v>
      </c>
      <c r="AL25" s="338"/>
      <c r="AM25" s="339" t="s">
        <v>21</v>
      </c>
      <c r="AN25" s="339"/>
      <c r="AO25" s="339" t="s">
        <v>22</v>
      </c>
      <c r="AP25" s="339"/>
      <c r="AQ25" s="340" t="s">
        <v>23</v>
      </c>
      <c r="AR25" s="334"/>
      <c r="AS25" s="305"/>
      <c r="AT25" s="305"/>
    </row>
    <row r="26" spans="1:68" ht="16.5" thickBot="1">
      <c r="A26" s="129" t="s">
        <v>10</v>
      </c>
      <c r="B26" s="115">
        <f>B19/SUM(B16:B19)</f>
        <v>7.6223896910774899E-2</v>
      </c>
      <c r="C26" s="115">
        <f t="shared" ref="C26:D26" si="14">C19/SUM(C16:C19)</f>
        <v>8.7585904371984213E-2</v>
      </c>
      <c r="D26" s="120">
        <f t="shared" si="14"/>
        <v>6.8493563654999853E-2</v>
      </c>
      <c r="G26" s="129" t="s">
        <v>10</v>
      </c>
      <c r="H26" s="267" t="s">
        <v>60</v>
      </c>
      <c r="I26" s="110">
        <f t="shared" ref="I26:J26" si="15">I19/SUM(I16:I19)</f>
        <v>0.27486200767143792</v>
      </c>
      <c r="J26" s="111">
        <f t="shared" si="15"/>
        <v>0.18624903434229931</v>
      </c>
      <c r="M26" s="129" t="s">
        <v>10</v>
      </c>
      <c r="N26" s="115">
        <f>N19/SUM(N16:N19)</f>
        <v>0.13661749529533176</v>
      </c>
      <c r="O26" s="115">
        <f t="shared" ref="O26:P26" si="16">O19/SUM(O16:O19)</f>
        <v>0.14611135990446336</v>
      </c>
      <c r="P26" s="120">
        <f t="shared" si="16"/>
        <v>0.10223164193990775</v>
      </c>
      <c r="S26" s="129" t="s">
        <v>10</v>
      </c>
      <c r="T26" s="115">
        <f>T19/SUM(T16:T19)</f>
        <v>0.22262643129770993</v>
      </c>
      <c r="U26" s="115">
        <f t="shared" ref="U26:V26" si="17">U19/SUM(U16:U19)</f>
        <v>0.19801796795406132</v>
      </c>
      <c r="V26" s="120">
        <f t="shared" si="17"/>
        <v>0.19448471478096438</v>
      </c>
      <c r="W26" s="247"/>
      <c r="X26" s="342">
        <v>5</v>
      </c>
      <c r="Y26" s="260"/>
      <c r="Z26" s="344"/>
      <c r="AA26" s="286">
        <v>0.53</v>
      </c>
      <c r="AB26" s="286"/>
      <c r="AC26" s="286">
        <v>0.53</v>
      </c>
      <c r="AD26" s="286"/>
      <c r="AE26" s="287">
        <v>0.63</v>
      </c>
      <c r="AF26" s="305"/>
      <c r="AG26" s="305"/>
      <c r="AH26" s="305"/>
      <c r="AI26" s="305"/>
      <c r="AJ26" s="305"/>
      <c r="AK26" s="342">
        <v>5</v>
      </c>
      <c r="AL26" s="260"/>
      <c r="AM26" s="344">
        <v>149</v>
      </c>
      <c r="AN26" s="325"/>
      <c r="AO26" s="325">
        <v>150</v>
      </c>
      <c r="AP26" s="325">
        <v>150</v>
      </c>
      <c r="AQ26" s="327">
        <v>152</v>
      </c>
      <c r="AR26" s="335"/>
      <c r="AS26" s="305"/>
      <c r="AT26" s="305"/>
    </row>
    <row r="27" spans="1:68" ht="15.75" thickBot="1">
      <c r="H27" s="249"/>
      <c r="W27" s="247"/>
      <c r="X27" s="343">
        <v>8</v>
      </c>
      <c r="Y27" s="261"/>
      <c r="Z27" s="336"/>
      <c r="AA27" s="290">
        <v>0.57999999999999996</v>
      </c>
      <c r="AB27" s="290"/>
      <c r="AC27" s="290">
        <v>0.56999999999999995</v>
      </c>
      <c r="AD27" s="290"/>
      <c r="AE27" s="291">
        <v>0.64</v>
      </c>
      <c r="AF27" s="305"/>
      <c r="AG27" s="305"/>
      <c r="AH27" s="305"/>
      <c r="AI27" s="305"/>
      <c r="AJ27" s="305"/>
      <c r="AK27" s="343">
        <v>8</v>
      </c>
      <c r="AL27" s="261"/>
      <c r="AM27" s="336">
        <v>151</v>
      </c>
      <c r="AN27" s="322"/>
      <c r="AO27" s="322">
        <v>150</v>
      </c>
      <c r="AP27" s="322">
        <v>151</v>
      </c>
      <c r="AQ27" s="337">
        <v>152</v>
      </c>
      <c r="AR27" s="335"/>
      <c r="AS27" s="305"/>
      <c r="AT27" s="305"/>
    </row>
    <row r="28" spans="1:68">
      <c r="G28" s="350" t="s">
        <v>75</v>
      </c>
      <c r="H28" s="350"/>
      <c r="I28" s="350"/>
      <c r="J28" s="350"/>
      <c r="X28" s="305" t="s">
        <v>76</v>
      </c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</row>
    <row r="29" spans="1:68">
      <c r="G29" s="350" t="s">
        <v>61</v>
      </c>
      <c r="H29" s="350"/>
      <c r="I29" s="350"/>
      <c r="J29" s="350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</row>
    <row r="31" spans="1:68">
      <c r="I31" s="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</row>
    <row r="36" ht="16.5" customHeight="1"/>
    <row r="45" ht="18.75" customHeight="1"/>
  </sheetData>
  <mergeCells count="23">
    <mergeCell ref="X1:AQ1"/>
    <mergeCell ref="BB12:BF12"/>
    <mergeCell ref="BG12:BK12"/>
    <mergeCell ref="BL12:BP12"/>
    <mergeCell ref="X12:AQ12"/>
    <mergeCell ref="BG3:BK3"/>
    <mergeCell ref="BL3:BP3"/>
    <mergeCell ref="BB1:BP1"/>
    <mergeCell ref="BB3:BF3"/>
    <mergeCell ref="X14:AE14"/>
    <mergeCell ref="AK14:AQ14"/>
    <mergeCell ref="G28:J28"/>
    <mergeCell ref="G29:J29"/>
    <mergeCell ref="X3:AE3"/>
    <mergeCell ref="AK3:AQ3"/>
    <mergeCell ref="X24:AE24"/>
    <mergeCell ref="AK24:AQ24"/>
    <mergeCell ref="M1:W1"/>
    <mergeCell ref="A3:D3"/>
    <mergeCell ref="G3:J3"/>
    <mergeCell ref="M3:P3"/>
    <mergeCell ref="S3:V3"/>
    <mergeCell ref="A1:K1"/>
  </mergeCells>
  <pageMargins left="0.7" right="0.7" top="0.75" bottom="0.75" header="0.3" footer="0.3"/>
  <pageSetup orientation="landscape" r:id="rId1"/>
  <headerFooter>
    <oddFooter>&amp;LAs of August 14, 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27"/>
  <sheetViews>
    <sheetView workbookViewId="0">
      <selection activeCell="E26" sqref="E26"/>
    </sheetView>
  </sheetViews>
  <sheetFormatPr defaultRowHeight="15"/>
  <cols>
    <col min="2" max="2" width="12.5703125" bestFit="1" customWidth="1"/>
    <col min="14" max="14" width="12.28515625" customWidth="1"/>
    <col min="15" max="15" width="9.7109375" bestFit="1" customWidth="1"/>
    <col min="16" max="16" width="10.140625" customWidth="1"/>
    <col min="17" max="17" width="9.7109375" bestFit="1" customWidth="1"/>
  </cols>
  <sheetData>
    <row r="1" spans="2:25">
      <c r="N1" s="347" t="s">
        <v>28</v>
      </c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2:25">
      <c r="B2" s="16" t="s">
        <v>0</v>
      </c>
    </row>
    <row r="3" spans="2:25" ht="15.75" thickBot="1"/>
    <row r="4" spans="2:25" ht="16.5" thickBot="1">
      <c r="B4" s="6"/>
      <c r="C4" s="352" t="s">
        <v>20</v>
      </c>
      <c r="D4" s="353"/>
      <c r="E4" s="352" t="s">
        <v>1</v>
      </c>
      <c r="F4" s="353"/>
      <c r="G4" s="356" t="s">
        <v>2</v>
      </c>
      <c r="H4" s="355"/>
      <c r="N4" s="347" t="s">
        <v>0</v>
      </c>
      <c r="O4" s="347"/>
      <c r="P4" s="347"/>
      <c r="Q4" s="347"/>
    </row>
    <row r="5" spans="2:25" ht="17.25" thickTop="1" thickBot="1">
      <c r="B5" s="7"/>
      <c r="C5" s="84" t="s">
        <v>3</v>
      </c>
      <c r="D5" s="8" t="s">
        <v>4</v>
      </c>
      <c r="E5" s="84" t="s">
        <v>3</v>
      </c>
      <c r="F5" s="8" t="s">
        <v>4</v>
      </c>
      <c r="G5" s="3" t="s">
        <v>3</v>
      </c>
      <c r="H5" s="8" t="s">
        <v>4</v>
      </c>
      <c r="N5" s="16" t="s">
        <v>26</v>
      </c>
    </row>
    <row r="6" spans="2:25" ht="17.25" thickTop="1" thickBot="1">
      <c r="B6" s="9" t="s">
        <v>5</v>
      </c>
      <c r="C6" s="85">
        <v>2933</v>
      </c>
      <c r="D6" s="10">
        <v>82.6</v>
      </c>
      <c r="E6" s="85">
        <v>2769</v>
      </c>
      <c r="F6" s="10">
        <v>84.964699999999993</v>
      </c>
      <c r="G6" s="2">
        <v>3042</v>
      </c>
      <c r="H6" s="10">
        <v>86.939099999999996</v>
      </c>
      <c r="N6" s="121" t="s">
        <v>24</v>
      </c>
      <c r="O6" s="122" t="s">
        <v>21</v>
      </c>
      <c r="P6" s="123" t="s">
        <v>22</v>
      </c>
      <c r="Q6" s="124" t="s">
        <v>23</v>
      </c>
    </row>
    <row r="7" spans="2:25" ht="17.25" thickTop="1" thickBot="1">
      <c r="B7" s="11" t="s">
        <v>6</v>
      </c>
      <c r="C7" s="86">
        <v>617</v>
      </c>
      <c r="D7" s="12">
        <v>17.399999999999999</v>
      </c>
      <c r="E7" s="86">
        <v>490</v>
      </c>
      <c r="F7" s="12">
        <v>15.035299999999999</v>
      </c>
      <c r="G7" s="83">
        <v>457</v>
      </c>
      <c r="H7" s="12">
        <v>13.0609</v>
      </c>
      <c r="N7" s="125" t="s">
        <v>11</v>
      </c>
      <c r="O7" s="103">
        <f>C6+E11</f>
        <v>29525</v>
      </c>
      <c r="P7" s="104">
        <f>E6+G11</f>
        <v>28034</v>
      </c>
      <c r="Q7" s="105">
        <f>G6+I11</f>
        <v>28315</v>
      </c>
    </row>
    <row r="8" spans="2:25" ht="15.75" thickBot="1">
      <c r="N8" s="126" t="s">
        <v>12</v>
      </c>
      <c r="O8" s="100">
        <f>C7+E12</f>
        <v>5241</v>
      </c>
      <c r="P8" s="97">
        <f>E7+G12</f>
        <v>6161</v>
      </c>
      <c r="Q8" s="98">
        <f>G7+I12</f>
        <v>4856</v>
      </c>
    </row>
    <row r="9" spans="2:25" ht="16.5" thickBot="1">
      <c r="B9" s="89"/>
      <c r="C9" s="354" t="s">
        <v>18</v>
      </c>
      <c r="D9" s="355"/>
      <c r="E9" s="356" t="s">
        <v>19</v>
      </c>
      <c r="F9" s="357"/>
      <c r="G9" s="354" t="s">
        <v>16</v>
      </c>
      <c r="H9" s="355"/>
      <c r="I9" s="356" t="s">
        <v>17</v>
      </c>
      <c r="J9" s="355"/>
    </row>
    <row r="10" spans="2:25" ht="17.25" thickTop="1" thickBot="1">
      <c r="B10" s="90"/>
      <c r="C10" s="84" t="s">
        <v>3</v>
      </c>
      <c r="D10" s="8" t="s">
        <v>4</v>
      </c>
      <c r="E10" s="3" t="s">
        <v>3</v>
      </c>
      <c r="F10" s="4" t="s">
        <v>4</v>
      </c>
      <c r="G10" s="71" t="s">
        <v>3</v>
      </c>
      <c r="H10" s="25" t="s">
        <v>4</v>
      </c>
      <c r="I10" s="68" t="s">
        <v>3</v>
      </c>
      <c r="J10" s="25" t="s">
        <v>4</v>
      </c>
      <c r="N10" s="94" t="s">
        <v>25</v>
      </c>
    </row>
    <row r="11" spans="2:25" ht="17.25" thickTop="1" thickBot="1">
      <c r="B11" s="91" t="s">
        <v>5</v>
      </c>
      <c r="C11" s="85">
        <v>26035</v>
      </c>
      <c r="D11" s="10">
        <v>79.3</v>
      </c>
      <c r="E11" s="2">
        <v>26592</v>
      </c>
      <c r="F11" s="1">
        <v>85.2</v>
      </c>
      <c r="G11" s="72">
        <v>25265</v>
      </c>
      <c r="H11" s="43">
        <v>81.668599999999998</v>
      </c>
      <c r="I11" s="69">
        <v>25273</v>
      </c>
      <c r="J11" s="43">
        <v>85.174599999999998</v>
      </c>
      <c r="N11" s="121" t="s">
        <v>24</v>
      </c>
      <c r="O11" s="122" t="s">
        <v>21</v>
      </c>
      <c r="P11" s="123" t="s">
        <v>22</v>
      </c>
      <c r="Q11" s="124" t="s">
        <v>23</v>
      </c>
    </row>
    <row r="12" spans="2:25" ht="17.25" thickTop="1" thickBot="1">
      <c r="B12" s="92" t="s">
        <v>6</v>
      </c>
      <c r="C12" s="86">
        <v>6798</v>
      </c>
      <c r="D12" s="12">
        <v>20.7</v>
      </c>
      <c r="E12" s="83">
        <v>4624</v>
      </c>
      <c r="F12" s="70">
        <v>14.8</v>
      </c>
      <c r="G12" s="73">
        <v>5671</v>
      </c>
      <c r="H12" s="45">
        <v>18.331399999999999</v>
      </c>
      <c r="I12" s="74">
        <v>4399</v>
      </c>
      <c r="J12" s="45">
        <v>14.8254</v>
      </c>
      <c r="N12" s="125" t="s">
        <v>11</v>
      </c>
      <c r="O12" s="114">
        <f>O7/(O7+O8)</f>
        <v>0.84924926652476562</v>
      </c>
      <c r="P12" s="112">
        <f>P7/(P7+P8)</f>
        <v>0.81982746015499341</v>
      </c>
      <c r="Q12" s="113">
        <f>Q7/(Q7+Q8)</f>
        <v>0.85360706641343342</v>
      </c>
    </row>
    <row r="13" spans="2:25" ht="15.75" thickBot="1">
      <c r="N13" s="126" t="s">
        <v>12</v>
      </c>
      <c r="O13" s="115">
        <f>O8/(O7+O8)</f>
        <v>0.15075073347523443</v>
      </c>
      <c r="P13" s="110">
        <f>P8/(P7+P8)</f>
        <v>0.18017253984500659</v>
      </c>
      <c r="Q13" s="111">
        <f>Q8/(Q7+Q8)</f>
        <v>0.14639293358656658</v>
      </c>
    </row>
    <row r="14" spans="2:25" ht="15.75" thickBot="1"/>
    <row r="15" spans="2:25" ht="16.5" thickBot="1">
      <c r="B15" s="6"/>
      <c r="C15" s="352" t="s">
        <v>20</v>
      </c>
      <c r="D15" s="353"/>
      <c r="E15" s="352" t="s">
        <v>1</v>
      </c>
      <c r="F15" s="353"/>
      <c r="G15" s="356" t="s">
        <v>2</v>
      </c>
      <c r="H15" s="355"/>
      <c r="N15" s="94" t="s">
        <v>27</v>
      </c>
    </row>
    <row r="16" spans="2:25" ht="17.25" thickTop="1" thickBot="1">
      <c r="B16" s="13"/>
      <c r="C16" s="84" t="s">
        <v>3</v>
      </c>
      <c r="D16" s="8" t="s">
        <v>4</v>
      </c>
      <c r="E16" s="84" t="s">
        <v>3</v>
      </c>
      <c r="F16" s="8" t="s">
        <v>4</v>
      </c>
      <c r="G16" s="3" t="s">
        <v>3</v>
      </c>
      <c r="H16" s="8" t="s">
        <v>4</v>
      </c>
      <c r="N16" s="121" t="s">
        <v>24</v>
      </c>
      <c r="O16" s="122" t="s">
        <v>21</v>
      </c>
      <c r="P16" s="123" t="s">
        <v>22</v>
      </c>
      <c r="Q16" s="124" t="s">
        <v>23</v>
      </c>
    </row>
    <row r="17" spans="2:17" ht="17.25" thickTop="1" thickBot="1">
      <c r="B17" s="14" t="s">
        <v>7</v>
      </c>
      <c r="C17" s="85">
        <v>1188</v>
      </c>
      <c r="D17" s="10">
        <v>33.5</v>
      </c>
      <c r="E17" s="85">
        <v>1329</v>
      </c>
      <c r="F17" s="10">
        <v>40.779400000000003</v>
      </c>
      <c r="G17" s="2">
        <v>1273</v>
      </c>
      <c r="H17" s="10">
        <v>36.381799999999998</v>
      </c>
      <c r="N17" s="127" t="s">
        <v>7</v>
      </c>
      <c r="O17" s="103">
        <f>C17+E24</f>
        <v>11540</v>
      </c>
      <c r="P17" s="103">
        <f>E17+G24</f>
        <v>10128</v>
      </c>
      <c r="Q17" s="116">
        <f>G17+I24</f>
        <v>10613</v>
      </c>
    </row>
    <row r="18" spans="2:17" ht="17.25" thickTop="1" thickBot="1">
      <c r="B18" s="14" t="s">
        <v>8</v>
      </c>
      <c r="C18" s="85">
        <v>1526</v>
      </c>
      <c r="D18" s="10">
        <v>43</v>
      </c>
      <c r="E18" s="85">
        <v>1251</v>
      </c>
      <c r="F18" s="10">
        <v>38.386000000000003</v>
      </c>
      <c r="G18" s="2">
        <v>1541</v>
      </c>
      <c r="H18" s="10">
        <v>44.041200000000003</v>
      </c>
      <c r="N18" s="128" t="s">
        <v>8</v>
      </c>
      <c r="O18" s="99">
        <f>C18+E25</f>
        <v>15023</v>
      </c>
      <c r="P18" s="93">
        <f>E18+G25</f>
        <v>15396</v>
      </c>
      <c r="Q18" s="96">
        <f>G18+I25</f>
        <v>15375</v>
      </c>
    </row>
    <row r="19" spans="2:17" ht="17.25" thickTop="1" thickBot="1">
      <c r="B19" s="14" t="s">
        <v>9</v>
      </c>
      <c r="C19" s="332">
        <v>490</v>
      </c>
      <c r="D19" s="10">
        <v>13.8</v>
      </c>
      <c r="E19" s="85">
        <v>417</v>
      </c>
      <c r="F19" s="10">
        <v>12.795299999999999</v>
      </c>
      <c r="G19" s="2">
        <v>476</v>
      </c>
      <c r="H19" s="10">
        <v>13.603899999999999</v>
      </c>
      <c r="N19" s="128" t="s">
        <v>9</v>
      </c>
      <c r="O19" s="99">
        <f>C19+E26</f>
        <v>5553</v>
      </c>
      <c r="P19" s="93">
        <f>E19+G26</f>
        <v>5676</v>
      </c>
      <c r="Q19" s="96">
        <f>G19+I26</f>
        <v>4911</v>
      </c>
    </row>
    <row r="20" spans="2:17" ht="17.25" thickTop="1" thickBot="1">
      <c r="B20" s="15" t="s">
        <v>10</v>
      </c>
      <c r="C20" s="330">
        <v>346</v>
      </c>
      <c r="D20" s="12">
        <v>9.6999999999999993</v>
      </c>
      <c r="E20" s="86">
        <v>262</v>
      </c>
      <c r="F20" s="12">
        <v>8.0393000000000008</v>
      </c>
      <c r="G20" s="83">
        <v>209</v>
      </c>
      <c r="H20" s="12">
        <v>5.9730999999999996</v>
      </c>
      <c r="N20" s="129" t="s">
        <v>10</v>
      </c>
      <c r="O20" s="100">
        <f>C20+E27</f>
        <v>2650</v>
      </c>
      <c r="P20" s="97">
        <f>E20+G27</f>
        <v>2995</v>
      </c>
      <c r="Q20" s="98">
        <f>G20+I27</f>
        <v>2272</v>
      </c>
    </row>
    <row r="21" spans="2:17" ht="15.75" thickBot="1"/>
    <row r="22" spans="2:17" ht="16.5" thickBot="1">
      <c r="B22" s="50"/>
      <c r="C22" s="354" t="s">
        <v>18</v>
      </c>
      <c r="D22" s="355"/>
      <c r="E22" s="356" t="s">
        <v>19</v>
      </c>
      <c r="F22" s="357"/>
      <c r="G22" s="354" t="s">
        <v>16</v>
      </c>
      <c r="H22" s="355"/>
      <c r="I22" s="356" t="s">
        <v>17</v>
      </c>
      <c r="J22" s="355"/>
      <c r="N22" s="94" t="s">
        <v>25</v>
      </c>
    </row>
    <row r="23" spans="2:17" ht="17.25" thickTop="1" thickBot="1">
      <c r="B23" s="51"/>
      <c r="C23" s="71" t="s">
        <v>3</v>
      </c>
      <c r="D23" s="25" t="s">
        <v>4</v>
      </c>
      <c r="E23" s="68" t="s">
        <v>3</v>
      </c>
      <c r="F23" s="67" t="s">
        <v>4</v>
      </c>
      <c r="G23" s="71" t="s">
        <v>3</v>
      </c>
      <c r="H23" s="25" t="s">
        <v>4</v>
      </c>
      <c r="I23" s="68" t="s">
        <v>3</v>
      </c>
      <c r="J23" s="25" t="s">
        <v>4</v>
      </c>
      <c r="N23" s="121" t="s">
        <v>24</v>
      </c>
      <c r="O23" s="122" t="s">
        <v>21</v>
      </c>
      <c r="P23" s="123" t="s">
        <v>22</v>
      </c>
      <c r="Q23" s="124" t="s">
        <v>23</v>
      </c>
    </row>
    <row r="24" spans="2:17" ht="17.25" thickTop="1" thickBot="1">
      <c r="B24" s="34" t="s">
        <v>7</v>
      </c>
      <c r="C24" s="72">
        <v>9378</v>
      </c>
      <c r="D24" s="43">
        <v>28.6</v>
      </c>
      <c r="E24" s="69">
        <v>10352</v>
      </c>
      <c r="F24" s="87">
        <v>7.4</v>
      </c>
      <c r="G24" s="72">
        <v>8799</v>
      </c>
      <c r="H24" s="43">
        <v>28.442599999999999</v>
      </c>
      <c r="I24" s="69">
        <v>9340</v>
      </c>
      <c r="J24" s="43">
        <v>31.477499999999999</v>
      </c>
      <c r="N24" s="127" t="s">
        <v>7</v>
      </c>
      <c r="O24" s="114">
        <f>O17/SUM(O17:O20)</f>
        <v>0.33193349824541218</v>
      </c>
      <c r="P24" s="114">
        <f t="shared" ref="P24:Q24" si="0">P17/SUM(P17:P20)</f>
        <v>0.29618365258078666</v>
      </c>
      <c r="Q24" s="118">
        <f t="shared" si="0"/>
        <v>0.31994814747821892</v>
      </c>
    </row>
    <row r="25" spans="2:17" ht="17.25" thickTop="1" thickBot="1">
      <c r="B25" s="34" t="s">
        <v>8</v>
      </c>
      <c r="C25" s="72">
        <v>13489</v>
      </c>
      <c r="D25" s="43">
        <v>41.1</v>
      </c>
      <c r="E25" s="69">
        <v>13497</v>
      </c>
      <c r="F25" s="87">
        <v>16.2</v>
      </c>
      <c r="G25" s="72">
        <v>14145</v>
      </c>
      <c r="H25" s="43">
        <v>45.723399999999998</v>
      </c>
      <c r="I25" s="69">
        <v>13834</v>
      </c>
      <c r="J25" s="43">
        <v>46.623100000000001</v>
      </c>
      <c r="N25" s="128" t="s">
        <v>8</v>
      </c>
      <c r="O25" s="117">
        <f>O18/SUM(O17:O20)</f>
        <v>0.43211758614738538</v>
      </c>
      <c r="P25" s="117">
        <f t="shared" ref="P25:Q25" si="1">P18/SUM(P17:P20)</f>
        <v>0.45024126334259396</v>
      </c>
      <c r="Q25" s="119">
        <f t="shared" si="1"/>
        <v>0.46350728045581985</v>
      </c>
    </row>
    <row r="26" spans="2:17" ht="17.25" thickTop="1" thickBot="1">
      <c r="B26" s="34" t="s">
        <v>9</v>
      </c>
      <c r="C26" s="72">
        <v>5941</v>
      </c>
      <c r="D26" s="43">
        <v>18.100000000000001</v>
      </c>
      <c r="E26" s="333">
        <v>5063</v>
      </c>
      <c r="F26" s="87">
        <v>43.2</v>
      </c>
      <c r="G26" s="72">
        <v>5259</v>
      </c>
      <c r="H26" s="43">
        <v>16.999600000000001</v>
      </c>
      <c r="I26" s="69">
        <v>4435</v>
      </c>
      <c r="J26" s="43">
        <v>14.9468</v>
      </c>
      <c r="N26" s="128" t="s">
        <v>9</v>
      </c>
      <c r="O26" s="117">
        <f>O19/SUM(O17:O20)</f>
        <v>0.15972501869642755</v>
      </c>
      <c r="P26" s="117">
        <f>P19/SUM(P17:P20)</f>
        <v>0.16598917970463517</v>
      </c>
      <c r="Q26" s="119">
        <f>Q19/SUM(Q17:Q20)</f>
        <v>0.14805100841096139</v>
      </c>
    </row>
    <row r="27" spans="2:17" ht="17.25" thickTop="1" thickBot="1">
      <c r="B27" s="36" t="s">
        <v>10</v>
      </c>
      <c r="C27" s="73">
        <v>4025</v>
      </c>
      <c r="D27" s="45">
        <v>12.3</v>
      </c>
      <c r="E27" s="331">
        <v>2304</v>
      </c>
      <c r="F27" s="88">
        <v>33.200000000000003</v>
      </c>
      <c r="G27" s="73">
        <v>2733</v>
      </c>
      <c r="H27" s="45">
        <v>8.8344000000000005</v>
      </c>
      <c r="I27" s="74">
        <v>2063</v>
      </c>
      <c r="J27" s="45">
        <v>6.9527000000000001</v>
      </c>
      <c r="N27" s="129" t="s">
        <v>10</v>
      </c>
      <c r="O27" s="115">
        <f>O20/SUM(O17:O20)</f>
        <v>7.6223896910774899E-2</v>
      </c>
      <c r="P27" s="115">
        <f t="shared" ref="P27:Q27" si="2">P20/SUM(P17:P20)</f>
        <v>8.7585904371984213E-2</v>
      </c>
      <c r="Q27" s="120">
        <f t="shared" si="2"/>
        <v>6.8493563654999853E-2</v>
      </c>
    </row>
  </sheetData>
  <mergeCells count="16">
    <mergeCell ref="C4:D4"/>
    <mergeCell ref="C15:D15"/>
    <mergeCell ref="N1:Y1"/>
    <mergeCell ref="N4:Q4"/>
    <mergeCell ref="G22:H22"/>
    <mergeCell ref="I22:J22"/>
    <mergeCell ref="C9:D9"/>
    <mergeCell ref="E9:F9"/>
    <mergeCell ref="C22:D22"/>
    <mergeCell ref="E22:F22"/>
    <mergeCell ref="E4:F4"/>
    <mergeCell ref="G4:H4"/>
    <mergeCell ref="E15:F15"/>
    <mergeCell ref="G15:H15"/>
    <mergeCell ref="G9:H9"/>
    <mergeCell ref="I9:J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7"/>
  <sheetViews>
    <sheetView workbookViewId="0">
      <selection activeCell="I35" sqref="I35"/>
    </sheetView>
  </sheetViews>
  <sheetFormatPr defaultRowHeight="15"/>
  <cols>
    <col min="2" max="2" width="12.5703125" bestFit="1" customWidth="1"/>
    <col min="14" max="14" width="11.85546875" customWidth="1"/>
  </cols>
  <sheetData>
    <row r="1" spans="2:25">
      <c r="N1" s="347" t="s">
        <v>28</v>
      </c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2:25">
      <c r="B2" s="16" t="s">
        <v>13</v>
      </c>
    </row>
    <row r="3" spans="2:25" ht="15.75" thickBot="1"/>
    <row r="4" spans="2:25" ht="16.5" thickBot="1">
      <c r="B4" s="23"/>
      <c r="C4" s="358" t="s">
        <v>20</v>
      </c>
      <c r="D4" s="359"/>
      <c r="E4" s="358" t="s">
        <v>1</v>
      </c>
      <c r="F4" s="359"/>
      <c r="G4" s="358" t="s">
        <v>2</v>
      </c>
      <c r="H4" s="355"/>
      <c r="N4" s="347" t="s">
        <v>13</v>
      </c>
      <c r="O4" s="347"/>
      <c r="P4" s="347"/>
      <c r="Q4" s="347"/>
    </row>
    <row r="5" spans="2:25" ht="17.25" thickTop="1" thickBot="1">
      <c r="B5" s="24"/>
      <c r="C5" s="58" t="s">
        <v>3</v>
      </c>
      <c r="D5" s="58" t="s">
        <v>4</v>
      </c>
      <c r="E5" s="17" t="s">
        <v>3</v>
      </c>
      <c r="F5" s="17" t="s">
        <v>4</v>
      </c>
      <c r="G5" s="17" t="s">
        <v>3</v>
      </c>
      <c r="H5" s="25" t="s">
        <v>4</v>
      </c>
      <c r="N5" s="16" t="s">
        <v>26</v>
      </c>
    </row>
    <row r="6" spans="2:25" ht="17.25" thickTop="1" thickBot="1">
      <c r="B6" s="26" t="s">
        <v>11</v>
      </c>
      <c r="C6" s="59">
        <v>4544</v>
      </c>
      <c r="D6" s="65">
        <v>95.6</v>
      </c>
      <c r="E6" s="18">
        <v>3738</v>
      </c>
      <c r="F6" s="20">
        <v>77.455399999999997</v>
      </c>
      <c r="G6" s="19">
        <v>3976</v>
      </c>
      <c r="H6" s="27">
        <v>85.193899999999999</v>
      </c>
      <c r="N6" s="121" t="s">
        <v>24</v>
      </c>
      <c r="O6" s="122" t="s">
        <v>21</v>
      </c>
      <c r="P6" s="123" t="s">
        <v>22</v>
      </c>
      <c r="Q6" s="124" t="s">
        <v>23</v>
      </c>
    </row>
    <row r="7" spans="2:25" ht="17.25" thickTop="1" thickBot="1">
      <c r="B7" s="28" t="s">
        <v>12</v>
      </c>
      <c r="C7" s="29">
        <v>209</v>
      </c>
      <c r="D7" s="30">
        <v>4.4000000000000004</v>
      </c>
      <c r="E7" s="29">
        <v>1088</v>
      </c>
      <c r="F7" s="30">
        <v>22.544599999999999</v>
      </c>
      <c r="G7" s="31">
        <v>691</v>
      </c>
      <c r="H7" s="32">
        <v>14.806100000000001</v>
      </c>
      <c r="N7" s="125" t="s">
        <v>11</v>
      </c>
      <c r="O7" s="103">
        <f>C6+E11</f>
        <v>27316</v>
      </c>
      <c r="P7" s="104">
        <f>E6+G11</f>
        <v>23253</v>
      </c>
      <c r="Q7" s="105">
        <f>G6+I11</f>
        <v>23174</v>
      </c>
    </row>
    <row r="8" spans="2:25" ht="15.75" thickBot="1">
      <c r="G8" s="5"/>
      <c r="N8" s="126" t="s">
        <v>12</v>
      </c>
      <c r="O8" s="100">
        <f>C7+E12</f>
        <v>2049</v>
      </c>
      <c r="P8" s="97">
        <f>E7+G12</f>
        <v>8814</v>
      </c>
      <c r="Q8" s="98">
        <f>G7+I12</f>
        <v>5304</v>
      </c>
    </row>
    <row r="9" spans="2:25" ht="16.5" thickBot="1">
      <c r="B9" s="23"/>
      <c r="C9" s="354" t="s">
        <v>18</v>
      </c>
      <c r="D9" s="355"/>
      <c r="E9" s="354" t="s">
        <v>19</v>
      </c>
      <c r="F9" s="355"/>
      <c r="G9" s="354" t="s">
        <v>16</v>
      </c>
      <c r="H9" s="355"/>
      <c r="I9" s="356" t="s">
        <v>17</v>
      </c>
      <c r="J9" s="355"/>
      <c r="K9" s="360"/>
      <c r="L9" s="361"/>
    </row>
    <row r="10" spans="2:25" ht="17.25" thickTop="1" thickBot="1">
      <c r="B10" s="24"/>
      <c r="C10" s="71" t="s">
        <v>3</v>
      </c>
      <c r="D10" s="25" t="s">
        <v>4</v>
      </c>
      <c r="E10" s="71" t="s">
        <v>3</v>
      </c>
      <c r="F10" s="25" t="s">
        <v>4</v>
      </c>
      <c r="G10" s="71" t="s">
        <v>3</v>
      </c>
      <c r="H10" s="25" t="s">
        <v>4</v>
      </c>
      <c r="I10" s="68" t="s">
        <v>3</v>
      </c>
      <c r="J10" s="25" t="s">
        <v>4</v>
      </c>
      <c r="K10" s="64"/>
      <c r="L10" s="64"/>
      <c r="N10" s="94" t="s">
        <v>25</v>
      </c>
    </row>
    <row r="11" spans="2:25" ht="17.25" thickTop="1" thickBot="1">
      <c r="B11" s="26" t="s">
        <v>11</v>
      </c>
      <c r="C11" s="75">
        <v>23383</v>
      </c>
      <c r="D11" s="76">
        <v>92.6</v>
      </c>
      <c r="E11" s="72">
        <v>22772</v>
      </c>
      <c r="F11" s="27">
        <v>92.5</v>
      </c>
      <c r="G11" s="75">
        <v>19515</v>
      </c>
      <c r="H11" s="76">
        <v>71.638300000000001</v>
      </c>
      <c r="I11" s="69">
        <v>19198</v>
      </c>
      <c r="J11" s="27">
        <v>80.626599999999996</v>
      </c>
      <c r="K11" s="62"/>
      <c r="L11" s="22"/>
      <c r="N11" s="121" t="s">
        <v>24</v>
      </c>
      <c r="O11" s="122" t="s">
        <v>21</v>
      </c>
      <c r="P11" s="123" t="s">
        <v>22</v>
      </c>
      <c r="Q11" s="124" t="s">
        <v>23</v>
      </c>
    </row>
    <row r="12" spans="2:25" ht="17.25" thickTop="1" thickBot="1">
      <c r="B12" s="28" t="s">
        <v>12</v>
      </c>
      <c r="C12" s="77">
        <v>1874</v>
      </c>
      <c r="D12" s="78">
        <v>7.4</v>
      </c>
      <c r="E12" s="73">
        <v>1840</v>
      </c>
      <c r="F12" s="32">
        <v>7.5</v>
      </c>
      <c r="G12" s="77">
        <v>7726</v>
      </c>
      <c r="H12" s="78">
        <v>28.361699999999999</v>
      </c>
      <c r="I12" s="74">
        <v>4613</v>
      </c>
      <c r="J12" s="32">
        <v>19.3734</v>
      </c>
      <c r="K12" s="62"/>
      <c r="L12" s="22"/>
      <c r="N12" s="125" t="s">
        <v>11</v>
      </c>
      <c r="O12" s="114">
        <f>O7/(O7+O8)</f>
        <v>0.93022305465690447</v>
      </c>
      <c r="P12" s="112">
        <f>P7/(P7+P8)</f>
        <v>0.72513799232856202</v>
      </c>
      <c r="Q12" s="113">
        <f>Q7/(Q7+Q8)</f>
        <v>0.81375096565770066</v>
      </c>
    </row>
    <row r="13" spans="2:25" ht="15.75" thickBot="1">
      <c r="G13" s="22"/>
      <c r="N13" s="126" t="s">
        <v>12</v>
      </c>
      <c r="O13" s="115">
        <f>O8/(O7+O8)</f>
        <v>6.9776945343095517E-2</v>
      </c>
      <c r="P13" s="110">
        <f>P8/(P7+P8)</f>
        <v>0.27486200767143792</v>
      </c>
      <c r="Q13" s="111">
        <f>Q8/(Q7+Q8)</f>
        <v>0.18624903434229931</v>
      </c>
    </row>
    <row r="14" spans="2:25" ht="15.75" thickBot="1"/>
    <row r="15" spans="2:25" ht="16.5" thickBot="1">
      <c r="B15" s="23"/>
      <c r="C15" s="358" t="s">
        <v>20</v>
      </c>
      <c r="D15" s="359"/>
      <c r="E15" s="358" t="s">
        <v>1</v>
      </c>
      <c r="F15" s="359"/>
      <c r="G15" s="358" t="s">
        <v>2</v>
      </c>
      <c r="H15" s="355"/>
      <c r="N15" s="94" t="s">
        <v>27</v>
      </c>
    </row>
    <row r="16" spans="2:25" ht="17.25" thickTop="1" thickBot="1">
      <c r="B16" s="33"/>
      <c r="C16" s="58" t="s">
        <v>3</v>
      </c>
      <c r="D16" s="58" t="s">
        <v>4</v>
      </c>
      <c r="E16" s="17" t="s">
        <v>3</v>
      </c>
      <c r="F16" s="17" t="s">
        <v>4</v>
      </c>
      <c r="G16" s="17" t="s">
        <v>3</v>
      </c>
      <c r="H16" s="25" t="s">
        <v>4</v>
      </c>
      <c r="N16" s="121" t="s">
        <v>24</v>
      </c>
      <c r="O16" s="122" t="s">
        <v>21</v>
      </c>
      <c r="P16" s="123" t="s">
        <v>22</v>
      </c>
      <c r="Q16" s="124" t="s">
        <v>23</v>
      </c>
    </row>
    <row r="17" spans="2:17" ht="17.25" thickTop="1" thickBot="1">
      <c r="B17" s="34" t="s">
        <v>7</v>
      </c>
      <c r="C17" s="61">
        <v>1346</v>
      </c>
      <c r="D17" s="66">
        <v>28.3</v>
      </c>
      <c r="E17" s="19">
        <v>625</v>
      </c>
      <c r="F17" s="21">
        <v>12.950699999999999</v>
      </c>
      <c r="G17" s="19">
        <v>1144</v>
      </c>
      <c r="H17" s="35">
        <v>24.512499999999999</v>
      </c>
      <c r="N17" s="127" t="s">
        <v>7</v>
      </c>
      <c r="O17" s="103">
        <f>C17+E24</f>
        <v>7168</v>
      </c>
      <c r="P17" s="103">
        <f>E17+G24</f>
        <v>4423</v>
      </c>
      <c r="Q17" s="116">
        <f>G17+I24</f>
        <v>5402</v>
      </c>
    </row>
    <row r="18" spans="2:17" ht="17.25" thickTop="1" thickBot="1">
      <c r="B18" s="34" t="s">
        <v>8</v>
      </c>
      <c r="C18" s="61">
        <v>1985</v>
      </c>
      <c r="D18" s="66">
        <v>41.8</v>
      </c>
      <c r="E18" s="19">
        <v>2057</v>
      </c>
      <c r="F18" s="21">
        <v>42.6233</v>
      </c>
      <c r="G18" s="19">
        <v>2015</v>
      </c>
      <c r="H18" s="35">
        <v>43.1755</v>
      </c>
      <c r="N18" s="128" t="s">
        <v>8</v>
      </c>
      <c r="O18" s="99">
        <f>C18+E25</f>
        <v>10829</v>
      </c>
      <c r="P18" s="93">
        <f>E18+G25</f>
        <v>12674</v>
      </c>
      <c r="Q18" s="96">
        <f>G18+I25</f>
        <v>12432</v>
      </c>
    </row>
    <row r="19" spans="2:17" ht="17.25" thickTop="1" thickBot="1">
      <c r="B19" s="34" t="s">
        <v>9</v>
      </c>
      <c r="C19" s="61">
        <v>1008</v>
      </c>
      <c r="D19" s="66">
        <v>21.2</v>
      </c>
      <c r="E19" s="19">
        <v>1056</v>
      </c>
      <c r="F19" s="21">
        <v>21.881499999999999</v>
      </c>
      <c r="G19" s="19">
        <v>817</v>
      </c>
      <c r="H19" s="35">
        <v>17.5059</v>
      </c>
      <c r="N19" s="128" t="s">
        <v>9</v>
      </c>
      <c r="O19" s="99">
        <f>C19+E26</f>
        <v>7601</v>
      </c>
      <c r="P19" s="93">
        <f>E19+G26</f>
        <v>6156</v>
      </c>
      <c r="Q19" s="96">
        <f>G19+I26</f>
        <v>5340</v>
      </c>
    </row>
    <row r="20" spans="2:17" ht="17.25" thickTop="1" thickBot="1">
      <c r="B20" s="36" t="s">
        <v>10</v>
      </c>
      <c r="C20" s="31">
        <v>414</v>
      </c>
      <c r="D20" s="37">
        <v>8.6999999999999993</v>
      </c>
      <c r="E20" s="31">
        <v>1088</v>
      </c>
      <c r="F20" s="37">
        <v>22.544599999999999</v>
      </c>
      <c r="G20" s="31">
        <v>691</v>
      </c>
      <c r="H20" s="38">
        <v>14.806100000000001</v>
      </c>
      <c r="N20" s="129" t="s">
        <v>10</v>
      </c>
      <c r="O20" s="100">
        <f>C20+E27</f>
        <v>3767</v>
      </c>
      <c r="P20" s="97">
        <f>E20+G27</f>
        <v>8814</v>
      </c>
      <c r="Q20" s="98">
        <f>G20+I27</f>
        <v>5304</v>
      </c>
    </row>
    <row r="21" spans="2:17" ht="15.75" thickBot="1"/>
    <row r="22" spans="2:17" ht="16.5" thickBot="1">
      <c r="B22" s="23"/>
      <c r="C22" s="354" t="s">
        <v>18</v>
      </c>
      <c r="D22" s="355"/>
      <c r="E22" s="356" t="s">
        <v>19</v>
      </c>
      <c r="F22" s="355"/>
      <c r="G22" s="354" t="s">
        <v>16</v>
      </c>
      <c r="H22" s="355"/>
      <c r="I22" s="356" t="s">
        <v>17</v>
      </c>
      <c r="J22" s="355"/>
      <c r="N22" s="94" t="s">
        <v>25</v>
      </c>
    </row>
    <row r="23" spans="2:17" ht="17.25" thickTop="1" thickBot="1">
      <c r="B23" s="33"/>
      <c r="C23" s="71" t="s">
        <v>3</v>
      </c>
      <c r="D23" s="25" t="s">
        <v>4</v>
      </c>
      <c r="E23" s="68" t="s">
        <v>3</v>
      </c>
      <c r="F23" s="25" t="s">
        <v>4</v>
      </c>
      <c r="G23" s="71" t="s">
        <v>3</v>
      </c>
      <c r="H23" s="25" t="s">
        <v>4</v>
      </c>
      <c r="I23" s="68" t="s">
        <v>3</v>
      </c>
      <c r="J23" s="25" t="s">
        <v>4</v>
      </c>
      <c r="N23" s="121" t="s">
        <v>24</v>
      </c>
      <c r="O23" s="122" t="s">
        <v>21</v>
      </c>
      <c r="P23" s="123" t="s">
        <v>22</v>
      </c>
      <c r="Q23" s="124" t="s">
        <v>23</v>
      </c>
    </row>
    <row r="24" spans="2:17" ht="17.25" thickTop="1" thickBot="1">
      <c r="B24" s="34" t="s">
        <v>7</v>
      </c>
      <c r="C24" s="72">
        <v>5282</v>
      </c>
      <c r="D24" s="79">
        <v>20.9</v>
      </c>
      <c r="E24" s="69">
        <v>5822</v>
      </c>
      <c r="F24" s="35">
        <v>23.7</v>
      </c>
      <c r="G24" s="72">
        <v>3798</v>
      </c>
      <c r="H24" s="79">
        <v>13.9422</v>
      </c>
      <c r="I24" s="69">
        <v>4258</v>
      </c>
      <c r="J24" s="35">
        <v>17.8825</v>
      </c>
      <c r="N24" s="127" t="s">
        <v>7</v>
      </c>
      <c r="O24" s="114">
        <f>O17/SUM(O17:O20)</f>
        <v>0.24410011918951133</v>
      </c>
      <c r="P24" s="114">
        <f t="shared" ref="P24:Q24" si="0">P17/SUM(P17:P20)</f>
        <v>0.1379299591480338</v>
      </c>
      <c r="Q24" s="118">
        <f t="shared" si="0"/>
        <v>0.18969028723927242</v>
      </c>
    </row>
    <row r="25" spans="2:17" ht="17.25" thickTop="1" thickBot="1">
      <c r="B25" s="34" t="s">
        <v>8</v>
      </c>
      <c r="C25" s="72">
        <v>9151</v>
      </c>
      <c r="D25" s="79">
        <v>36.200000000000003</v>
      </c>
      <c r="E25" s="69">
        <v>8844</v>
      </c>
      <c r="F25" s="35">
        <v>35.9</v>
      </c>
      <c r="G25" s="72">
        <v>10617</v>
      </c>
      <c r="H25" s="79">
        <v>38.974299999999999</v>
      </c>
      <c r="I25" s="69">
        <v>10417</v>
      </c>
      <c r="J25" s="35">
        <v>43.748699999999999</v>
      </c>
      <c r="N25" s="128" t="s">
        <v>8</v>
      </c>
      <c r="O25" s="117">
        <f>O18/SUM(O17:O20)</f>
        <v>0.36877234803337305</v>
      </c>
      <c r="P25" s="117">
        <f t="shared" ref="P25:Q25" si="1">P18/SUM(P17:P20)</f>
        <v>0.39523497676739328</v>
      </c>
      <c r="Q25" s="119">
        <f t="shared" si="1"/>
        <v>0.43654751035887351</v>
      </c>
    </row>
    <row r="26" spans="2:17" ht="17.25" thickTop="1" thickBot="1">
      <c r="B26" s="34" t="s">
        <v>9</v>
      </c>
      <c r="C26" s="72">
        <v>7244</v>
      </c>
      <c r="D26" s="79">
        <v>28.7</v>
      </c>
      <c r="E26" s="69">
        <v>6593</v>
      </c>
      <c r="F26" s="35">
        <v>26.8</v>
      </c>
      <c r="G26" s="72">
        <v>5100</v>
      </c>
      <c r="H26" s="79">
        <v>18.721800000000002</v>
      </c>
      <c r="I26" s="69">
        <v>4523</v>
      </c>
      <c r="J26" s="35">
        <v>18.9954</v>
      </c>
      <c r="N26" s="128" t="s">
        <v>9</v>
      </c>
      <c r="O26" s="117">
        <f>O19/SUM(O17:O20)</f>
        <v>0.25884556444747148</v>
      </c>
      <c r="P26" s="117">
        <f>P19/SUM(P17:P20)</f>
        <v>0.191973056413135</v>
      </c>
      <c r="Q26" s="119">
        <f>Q19/SUM(Q17:Q20)</f>
        <v>0.18751316805955476</v>
      </c>
    </row>
    <row r="27" spans="2:17" ht="17.25" thickTop="1" thickBot="1">
      <c r="B27" s="36" t="s">
        <v>10</v>
      </c>
      <c r="C27" s="73">
        <v>3580</v>
      </c>
      <c r="D27" s="80">
        <v>14.2</v>
      </c>
      <c r="E27" s="74">
        <v>3353</v>
      </c>
      <c r="F27" s="38">
        <v>13.6</v>
      </c>
      <c r="G27" s="73">
        <v>7726</v>
      </c>
      <c r="H27" s="80">
        <v>28.361699999999999</v>
      </c>
      <c r="I27" s="74">
        <v>4613</v>
      </c>
      <c r="J27" s="38">
        <v>19.3734</v>
      </c>
      <c r="N27" s="129" t="s">
        <v>10</v>
      </c>
      <c r="O27" s="115">
        <f>O20/SUM(O17:O20)</f>
        <v>0.12828196832964414</v>
      </c>
      <c r="P27" s="115">
        <f t="shared" ref="P27:Q27" si="2">P20/SUM(P17:P20)</f>
        <v>0.27486200767143792</v>
      </c>
      <c r="Q27" s="120">
        <f t="shared" si="2"/>
        <v>0.18624903434229931</v>
      </c>
    </row>
  </sheetData>
  <mergeCells count="17">
    <mergeCell ref="I22:J22"/>
    <mergeCell ref="G22:H22"/>
    <mergeCell ref="K9:L9"/>
    <mergeCell ref="C9:D9"/>
    <mergeCell ref="E9:F9"/>
    <mergeCell ref="C22:D22"/>
    <mergeCell ref="E22:F22"/>
    <mergeCell ref="G15:H15"/>
    <mergeCell ref="E15:F15"/>
    <mergeCell ref="I9:J9"/>
    <mergeCell ref="G9:H9"/>
    <mergeCell ref="C4:D4"/>
    <mergeCell ref="C15:D15"/>
    <mergeCell ref="N1:Y1"/>
    <mergeCell ref="N4:Q4"/>
    <mergeCell ref="G4:H4"/>
    <mergeCell ref="E4:F4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7"/>
  <sheetViews>
    <sheetView workbookViewId="0">
      <selection activeCell="Q9" sqref="Q9"/>
    </sheetView>
  </sheetViews>
  <sheetFormatPr defaultRowHeight="15"/>
  <cols>
    <col min="2" max="2" width="12.5703125" bestFit="1" customWidth="1"/>
    <col min="14" max="14" width="13.5703125" customWidth="1"/>
  </cols>
  <sheetData>
    <row r="1" spans="2:25">
      <c r="N1" s="347" t="s">
        <v>28</v>
      </c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2:25">
      <c r="B2" s="16" t="s">
        <v>14</v>
      </c>
    </row>
    <row r="3" spans="2:25" ht="15.75" thickBot="1"/>
    <row r="4" spans="2:25" ht="16.5" thickBot="1">
      <c r="B4" s="23"/>
      <c r="C4" s="362" t="s">
        <v>20</v>
      </c>
      <c r="D4" s="363"/>
      <c r="E4" s="362" t="s">
        <v>1</v>
      </c>
      <c r="F4" s="363"/>
      <c r="G4" s="362" t="s">
        <v>2</v>
      </c>
      <c r="H4" s="363"/>
      <c r="N4" s="347" t="s">
        <v>29</v>
      </c>
      <c r="O4" s="347"/>
      <c r="P4" s="347"/>
      <c r="Q4" s="347"/>
    </row>
    <row r="5" spans="2:25" ht="17.25" thickTop="1" thickBot="1">
      <c r="B5" s="24"/>
      <c r="C5" s="71" t="s">
        <v>3</v>
      </c>
      <c r="D5" s="25" t="s">
        <v>4</v>
      </c>
      <c r="E5" s="71" t="s">
        <v>3</v>
      </c>
      <c r="F5" s="25" t="s">
        <v>4</v>
      </c>
      <c r="G5" s="71" t="s">
        <v>3</v>
      </c>
      <c r="H5" s="25" t="s">
        <v>4</v>
      </c>
      <c r="N5" s="16" t="s">
        <v>26</v>
      </c>
    </row>
    <row r="6" spans="2:25" ht="17.25" thickTop="1" thickBot="1">
      <c r="B6" s="26" t="s">
        <v>11</v>
      </c>
      <c r="C6" s="81">
        <v>3728</v>
      </c>
      <c r="D6" s="43">
        <v>83.7</v>
      </c>
      <c r="E6" s="81">
        <v>4023</v>
      </c>
      <c r="F6" s="43">
        <v>81.685299999999998</v>
      </c>
      <c r="G6" s="81">
        <v>4094</v>
      </c>
      <c r="H6" s="35">
        <v>85.149799999999999</v>
      </c>
      <c r="N6" s="121" t="s">
        <v>24</v>
      </c>
      <c r="O6" s="122" t="s">
        <v>21</v>
      </c>
      <c r="P6" s="123" t="s">
        <v>22</v>
      </c>
      <c r="Q6" s="124" t="s">
        <v>23</v>
      </c>
    </row>
    <row r="7" spans="2:25" ht="17.25" thickTop="1" thickBot="1">
      <c r="B7" s="28" t="s">
        <v>12</v>
      </c>
      <c r="C7" s="82">
        <v>727</v>
      </c>
      <c r="D7" s="45">
        <v>16.3</v>
      </c>
      <c r="E7" s="82">
        <v>902</v>
      </c>
      <c r="F7" s="45">
        <v>18.314699999999998</v>
      </c>
      <c r="G7" s="82">
        <v>714</v>
      </c>
      <c r="H7" s="38">
        <v>14.850199999999999</v>
      </c>
      <c r="N7" s="125" t="s">
        <v>11</v>
      </c>
      <c r="O7" s="130">
        <f>C6+C11</f>
        <v>24154</v>
      </c>
      <c r="P7" s="132">
        <f>E6+E11</f>
        <v>24976</v>
      </c>
      <c r="Q7" s="134">
        <f>G6+G11</f>
        <v>25213</v>
      </c>
    </row>
    <row r="8" spans="2:25" ht="15.75" thickBot="1">
      <c r="B8" s="5"/>
      <c r="C8" s="5"/>
      <c r="D8" s="5"/>
      <c r="E8" s="5"/>
      <c r="F8" s="5"/>
      <c r="G8" s="5"/>
      <c r="N8" s="126" t="s">
        <v>12</v>
      </c>
      <c r="O8" s="131">
        <f>C7+C12</f>
        <v>8792</v>
      </c>
      <c r="P8" s="133">
        <f>E7+E12</f>
        <v>8519</v>
      </c>
      <c r="Q8" s="135">
        <f>G7+G12</f>
        <v>6871</v>
      </c>
    </row>
    <row r="9" spans="2:25" ht="16.5" thickBot="1">
      <c r="B9" s="23"/>
      <c r="C9" s="354" t="s">
        <v>19</v>
      </c>
      <c r="D9" s="355"/>
      <c r="E9" s="354" t="s">
        <v>16</v>
      </c>
      <c r="F9" s="355"/>
      <c r="G9" s="356" t="s">
        <v>17</v>
      </c>
      <c r="H9" s="355"/>
      <c r="O9" s="140"/>
      <c r="P9" s="140"/>
      <c r="Q9" s="140"/>
    </row>
    <row r="10" spans="2:25" ht="17.25" thickTop="1" thickBot="1">
      <c r="B10" s="24"/>
      <c r="C10" s="71" t="s">
        <v>3</v>
      </c>
      <c r="D10" s="25" t="s">
        <v>4</v>
      </c>
      <c r="E10" s="71" t="s">
        <v>3</v>
      </c>
      <c r="F10" s="25" t="s">
        <v>4</v>
      </c>
      <c r="G10" s="68" t="s">
        <v>3</v>
      </c>
      <c r="H10" s="25" t="s">
        <v>4</v>
      </c>
      <c r="N10" s="94" t="s">
        <v>25</v>
      </c>
    </row>
    <row r="11" spans="2:25" ht="17.25" thickTop="1" thickBot="1">
      <c r="B11" s="26" t="s">
        <v>11</v>
      </c>
      <c r="C11" s="75">
        <v>20426</v>
      </c>
      <c r="D11" s="76">
        <v>71.7</v>
      </c>
      <c r="E11" s="75">
        <v>20953</v>
      </c>
      <c r="F11" s="76">
        <v>73.3</v>
      </c>
      <c r="G11" s="69">
        <v>21119</v>
      </c>
      <c r="H11" s="27">
        <v>77.400000000000006</v>
      </c>
      <c r="N11" s="121" t="s">
        <v>24</v>
      </c>
      <c r="O11" s="122" t="s">
        <v>21</v>
      </c>
      <c r="P11" s="123" t="s">
        <v>22</v>
      </c>
      <c r="Q11" s="124" t="s">
        <v>23</v>
      </c>
    </row>
    <row r="12" spans="2:25" ht="17.25" thickTop="1" thickBot="1">
      <c r="B12" s="28" t="s">
        <v>12</v>
      </c>
      <c r="C12" s="77">
        <v>8065</v>
      </c>
      <c r="D12" s="78">
        <v>28.3</v>
      </c>
      <c r="E12" s="77">
        <v>7617</v>
      </c>
      <c r="F12" s="78">
        <v>26.7</v>
      </c>
      <c r="G12" s="74">
        <v>6157</v>
      </c>
      <c r="H12" s="32">
        <v>22.6</v>
      </c>
      <c r="N12" s="125" t="s">
        <v>11</v>
      </c>
      <c r="O12" s="114">
        <f>O7/(O7+O8)</f>
        <v>0.73313907606386208</v>
      </c>
      <c r="P12" s="112">
        <f>P7/(P7+P8)</f>
        <v>0.74566353187042844</v>
      </c>
      <c r="Q12" s="113">
        <f>Q7/(Q7+Q8)</f>
        <v>0.78584341104600419</v>
      </c>
    </row>
    <row r="13" spans="2:25" ht="15.75" thickBot="1">
      <c r="G13" s="39"/>
      <c r="N13" s="126" t="s">
        <v>12</v>
      </c>
      <c r="O13" s="115">
        <f>O8/(O7+O8)</f>
        <v>0.26686092393613792</v>
      </c>
      <c r="P13" s="110">
        <f>P8/(P7+P8)</f>
        <v>0.25433646812957156</v>
      </c>
      <c r="Q13" s="111">
        <f>Q8/(Q7+Q8)</f>
        <v>0.21415658895399575</v>
      </c>
    </row>
    <row r="14" spans="2:25" ht="15.75" thickBot="1">
      <c r="O14" s="95"/>
      <c r="P14" s="95"/>
      <c r="Q14" s="95"/>
    </row>
    <row r="15" spans="2:25" ht="17.25" thickTop="1" thickBot="1">
      <c r="B15" s="40"/>
      <c r="C15" s="362" t="s">
        <v>20</v>
      </c>
      <c r="D15" s="363"/>
      <c r="E15" s="362" t="s">
        <v>1</v>
      </c>
      <c r="F15" s="363"/>
      <c r="G15" s="362" t="s">
        <v>2</v>
      </c>
      <c r="H15" s="363"/>
      <c r="N15" s="94" t="s">
        <v>27</v>
      </c>
    </row>
    <row r="16" spans="2:25" ht="17.25" thickTop="1" thickBot="1">
      <c r="B16" s="33"/>
      <c r="C16" s="71" t="s">
        <v>3</v>
      </c>
      <c r="D16" s="25" t="s">
        <v>4</v>
      </c>
      <c r="E16" s="71" t="s">
        <v>3</v>
      </c>
      <c r="F16" s="25" t="s">
        <v>4</v>
      </c>
      <c r="G16" s="71" t="s">
        <v>3</v>
      </c>
      <c r="H16" s="25" t="s">
        <v>4</v>
      </c>
      <c r="N16" s="121" t="s">
        <v>24</v>
      </c>
      <c r="O16" s="122" t="s">
        <v>21</v>
      </c>
      <c r="P16" s="123" t="s">
        <v>22</v>
      </c>
      <c r="Q16" s="124" t="s">
        <v>23</v>
      </c>
    </row>
    <row r="17" spans="2:17" ht="17.25" thickTop="1" thickBot="1">
      <c r="B17" s="34" t="s">
        <v>7</v>
      </c>
      <c r="C17" s="81">
        <v>631</v>
      </c>
      <c r="D17" s="43">
        <v>14.2</v>
      </c>
      <c r="E17" s="81">
        <v>826</v>
      </c>
      <c r="F17" s="43">
        <v>16.771599999999999</v>
      </c>
      <c r="G17" s="81">
        <v>797</v>
      </c>
      <c r="H17" s="35">
        <v>16.576499999999999</v>
      </c>
      <c r="N17" s="127" t="s">
        <v>7</v>
      </c>
      <c r="O17" s="130">
        <f>C17+C24</f>
        <v>3351</v>
      </c>
      <c r="P17" s="130">
        <f>E17+E24</f>
        <v>3442</v>
      </c>
      <c r="Q17" s="138">
        <f>G17+G24</f>
        <v>4005</v>
      </c>
    </row>
    <row r="18" spans="2:17" ht="17.25" thickTop="1" thickBot="1">
      <c r="B18" s="34" t="s">
        <v>8</v>
      </c>
      <c r="C18" s="81">
        <v>2359</v>
      </c>
      <c r="D18" s="43">
        <v>53</v>
      </c>
      <c r="E18" s="81">
        <v>2603</v>
      </c>
      <c r="F18" s="43">
        <v>52.852800000000002</v>
      </c>
      <c r="G18" s="81">
        <v>2688</v>
      </c>
      <c r="H18" s="35">
        <v>55.906799999999997</v>
      </c>
      <c r="N18" s="128" t="s">
        <v>8</v>
      </c>
      <c r="O18" s="130">
        <f>C18+C25</f>
        <v>14912</v>
      </c>
      <c r="P18" s="130">
        <f t="shared" ref="P18:P20" si="0">E18+E25</f>
        <v>16210</v>
      </c>
      <c r="Q18" s="138">
        <f t="shared" ref="Q18:Q20" si="1">G18+G25</f>
        <v>16331</v>
      </c>
    </row>
    <row r="19" spans="2:17" ht="17.25" thickTop="1" thickBot="1">
      <c r="B19" s="34" t="s">
        <v>9</v>
      </c>
      <c r="C19" s="81">
        <v>1147</v>
      </c>
      <c r="D19" s="43">
        <v>25.8</v>
      </c>
      <c r="E19" s="81">
        <v>1051</v>
      </c>
      <c r="F19" s="43">
        <v>21.3401</v>
      </c>
      <c r="G19" s="81">
        <v>908</v>
      </c>
      <c r="H19" s="35">
        <v>18.885200000000001</v>
      </c>
      <c r="N19" s="128" t="s">
        <v>9</v>
      </c>
      <c r="O19" s="130">
        <f>C19+C26</f>
        <v>10182</v>
      </c>
      <c r="P19" s="130">
        <f t="shared" si="0"/>
        <v>8949</v>
      </c>
      <c r="Q19" s="138">
        <f t="shared" si="1"/>
        <v>8468</v>
      </c>
    </row>
    <row r="20" spans="2:17" ht="17.25" thickTop="1" thickBot="1">
      <c r="B20" s="36" t="s">
        <v>10</v>
      </c>
      <c r="C20" s="82">
        <v>318</v>
      </c>
      <c r="D20" s="45">
        <v>7.1</v>
      </c>
      <c r="E20" s="82">
        <v>445</v>
      </c>
      <c r="F20" s="45">
        <v>9.0355000000000008</v>
      </c>
      <c r="G20" s="82">
        <v>415</v>
      </c>
      <c r="H20" s="38">
        <v>8.6313999999999993</v>
      </c>
      <c r="N20" s="129" t="s">
        <v>10</v>
      </c>
      <c r="O20" s="141">
        <f>C20+C27</f>
        <v>4501</v>
      </c>
      <c r="P20" s="141">
        <f t="shared" si="0"/>
        <v>4894</v>
      </c>
      <c r="Q20" s="142">
        <f t="shared" si="1"/>
        <v>3280</v>
      </c>
    </row>
    <row r="21" spans="2:17" ht="15.75" thickBot="1">
      <c r="O21" s="140"/>
      <c r="P21" s="140"/>
      <c r="Q21" s="140"/>
    </row>
    <row r="22" spans="2:17" ht="16.5" thickBot="1">
      <c r="B22" s="23"/>
      <c r="C22" s="354" t="s">
        <v>19</v>
      </c>
      <c r="D22" s="355"/>
      <c r="E22" s="354" t="s">
        <v>16</v>
      </c>
      <c r="F22" s="355"/>
      <c r="G22" s="354" t="s">
        <v>17</v>
      </c>
      <c r="H22" s="355"/>
      <c r="N22" s="94" t="s">
        <v>25</v>
      </c>
    </row>
    <row r="23" spans="2:17" ht="17.25" thickTop="1" thickBot="1">
      <c r="B23" s="33"/>
      <c r="C23" s="71" t="s">
        <v>3</v>
      </c>
      <c r="D23" s="25" t="s">
        <v>4</v>
      </c>
      <c r="E23" s="71" t="s">
        <v>3</v>
      </c>
      <c r="F23" s="25" t="s">
        <v>4</v>
      </c>
      <c r="G23" s="71" t="s">
        <v>3</v>
      </c>
      <c r="H23" s="25" t="s">
        <v>4</v>
      </c>
      <c r="N23" s="121" t="s">
        <v>24</v>
      </c>
      <c r="O23" s="122" t="s">
        <v>21</v>
      </c>
      <c r="P23" s="123" t="s">
        <v>22</v>
      </c>
      <c r="Q23" s="124" t="s">
        <v>23</v>
      </c>
    </row>
    <row r="24" spans="2:17" ht="17.25" thickTop="1" thickBot="1">
      <c r="B24" s="34" t="s">
        <v>7</v>
      </c>
      <c r="C24" s="72">
        <v>2720</v>
      </c>
      <c r="D24" s="79">
        <v>9.6</v>
      </c>
      <c r="E24" s="72">
        <v>2616</v>
      </c>
      <c r="F24" s="79">
        <v>9.1999999999999993</v>
      </c>
      <c r="G24" s="72">
        <v>3208</v>
      </c>
      <c r="H24" s="35">
        <v>11.8</v>
      </c>
      <c r="N24" s="127" t="s">
        <v>7</v>
      </c>
      <c r="O24" s="114">
        <f>O17/SUM(O17:O20)</f>
        <v>0.10171189218721545</v>
      </c>
      <c r="P24" s="114">
        <f t="shared" ref="P24:Q24" si="2">P17/SUM(P17:P20)</f>
        <v>0.10276160620988208</v>
      </c>
      <c r="Q24" s="118">
        <f t="shared" si="2"/>
        <v>0.12482857499064955</v>
      </c>
    </row>
    <row r="25" spans="2:17" ht="17.25" thickTop="1" thickBot="1">
      <c r="B25" s="34" t="s">
        <v>8</v>
      </c>
      <c r="C25" s="72">
        <v>12553</v>
      </c>
      <c r="D25" s="79">
        <v>44</v>
      </c>
      <c r="E25" s="72">
        <v>13607</v>
      </c>
      <c r="F25" s="79">
        <v>47.6</v>
      </c>
      <c r="G25" s="72">
        <v>13643</v>
      </c>
      <c r="H25" s="35">
        <v>50</v>
      </c>
      <c r="N25" s="128" t="s">
        <v>8</v>
      </c>
      <c r="O25" s="117">
        <f>O18/SUM(O17:O20)</f>
        <v>0.45261943786802644</v>
      </c>
      <c r="P25" s="117">
        <f t="shared" ref="P25:Q25" si="3">P18/SUM(P17:P20)</f>
        <v>0.48395282878041501</v>
      </c>
      <c r="Q25" s="119">
        <f t="shared" si="3"/>
        <v>0.50900760503677844</v>
      </c>
    </row>
    <row r="26" spans="2:17" ht="17.25" thickTop="1" thickBot="1">
      <c r="B26" s="34" t="s">
        <v>9</v>
      </c>
      <c r="C26" s="72">
        <v>9035</v>
      </c>
      <c r="D26" s="79">
        <v>31.7</v>
      </c>
      <c r="E26" s="72">
        <v>7898</v>
      </c>
      <c r="F26" s="79">
        <v>27.6</v>
      </c>
      <c r="G26" s="72">
        <v>7560</v>
      </c>
      <c r="H26" s="35">
        <v>27.7</v>
      </c>
      <c r="N26" s="128" t="s">
        <v>9</v>
      </c>
      <c r="O26" s="117">
        <f>O19/SUM(O17:O20)</f>
        <v>0.30905117464942633</v>
      </c>
      <c r="P26" s="117">
        <f>P19/SUM(P17:P20)</f>
        <v>0.26717420510523959</v>
      </c>
      <c r="Q26" s="119">
        <f>Q19/SUM(Q17:Q20)</f>
        <v>0.26393217803266428</v>
      </c>
    </row>
    <row r="27" spans="2:17" ht="17.25" thickTop="1" thickBot="1">
      <c r="B27" s="36" t="s">
        <v>10</v>
      </c>
      <c r="C27" s="73">
        <v>4183</v>
      </c>
      <c r="D27" s="80">
        <v>14.7</v>
      </c>
      <c r="E27" s="73">
        <v>4449</v>
      </c>
      <c r="F27" s="80">
        <v>15.6</v>
      </c>
      <c r="G27" s="73">
        <v>2865</v>
      </c>
      <c r="H27" s="38">
        <v>10.5</v>
      </c>
      <c r="N27" s="129" t="s">
        <v>10</v>
      </c>
      <c r="O27" s="115">
        <f>O20/SUM(O17:O20)</f>
        <v>0.13661749529533176</v>
      </c>
      <c r="P27" s="115">
        <f t="shared" ref="P27:Q27" si="4">P20/SUM(P17:P20)</f>
        <v>0.14611135990446336</v>
      </c>
      <c r="Q27" s="120">
        <f t="shared" si="4"/>
        <v>0.10223164193990775</v>
      </c>
    </row>
  </sheetData>
  <mergeCells count="14">
    <mergeCell ref="N1:Y1"/>
    <mergeCell ref="N4:Q4"/>
    <mergeCell ref="G22:H22"/>
    <mergeCell ref="E22:F22"/>
    <mergeCell ref="C9:D9"/>
    <mergeCell ref="C22:D22"/>
    <mergeCell ref="C4:D4"/>
    <mergeCell ref="C15:D15"/>
    <mergeCell ref="E4:F4"/>
    <mergeCell ref="G4:H4"/>
    <mergeCell ref="E15:F15"/>
    <mergeCell ref="G15:H15"/>
    <mergeCell ref="G9:H9"/>
    <mergeCell ref="E9:F9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7"/>
  <sheetViews>
    <sheetView workbookViewId="0">
      <selection activeCell="A19" sqref="A19"/>
    </sheetView>
  </sheetViews>
  <sheetFormatPr defaultRowHeight="15"/>
  <cols>
    <col min="2" max="2" width="12.5703125" bestFit="1" customWidth="1"/>
    <col min="6" max="6" width="10.28515625" bestFit="1" customWidth="1"/>
    <col min="13" max="13" width="12.7109375" customWidth="1"/>
  </cols>
  <sheetData>
    <row r="1" spans="2:24">
      <c r="M1" s="347" t="s">
        <v>28</v>
      </c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2:24">
      <c r="B2" s="16" t="s">
        <v>15</v>
      </c>
    </row>
    <row r="3" spans="2:24" ht="15.75" thickBot="1"/>
    <row r="4" spans="2:24" ht="16.5" thickBot="1">
      <c r="B4" s="23"/>
      <c r="C4" s="358" t="s">
        <v>20</v>
      </c>
      <c r="D4" s="359"/>
      <c r="E4" s="358" t="s">
        <v>1</v>
      </c>
      <c r="F4" s="359"/>
      <c r="G4" s="358" t="s">
        <v>2</v>
      </c>
      <c r="H4" s="355"/>
      <c r="M4" s="347" t="s">
        <v>15</v>
      </c>
      <c r="N4" s="347"/>
      <c r="O4" s="347"/>
      <c r="P4" s="347"/>
    </row>
    <row r="5" spans="2:24" ht="17.25" thickTop="1" thickBot="1">
      <c r="B5" s="24"/>
      <c r="C5" s="58" t="s">
        <v>3</v>
      </c>
      <c r="D5" s="58" t="s">
        <v>4</v>
      </c>
      <c r="E5" s="46" t="s">
        <v>3</v>
      </c>
      <c r="F5" s="46" t="s">
        <v>4</v>
      </c>
      <c r="G5" s="46" t="s">
        <v>3</v>
      </c>
      <c r="H5" s="25" t="s">
        <v>4</v>
      </c>
      <c r="M5" s="16" t="s">
        <v>26</v>
      </c>
    </row>
    <row r="6" spans="2:24" ht="17.25" thickTop="1" thickBot="1">
      <c r="B6" s="26" t="s">
        <v>11</v>
      </c>
      <c r="C6" s="59">
        <v>3020</v>
      </c>
      <c r="D6" s="60">
        <v>73.8</v>
      </c>
      <c r="E6" s="47">
        <v>3140</v>
      </c>
      <c r="F6" s="48">
        <v>80.122500000000002</v>
      </c>
      <c r="G6" s="49">
        <v>3691</v>
      </c>
      <c r="H6" s="43">
        <v>84.578400000000002</v>
      </c>
      <c r="M6" s="121" t="s">
        <v>24</v>
      </c>
      <c r="N6" s="122" t="s">
        <v>21</v>
      </c>
      <c r="O6" s="123" t="s">
        <v>22</v>
      </c>
      <c r="P6" s="124" t="s">
        <v>23</v>
      </c>
    </row>
    <row r="7" spans="2:24" ht="17.25" thickTop="1" thickBot="1">
      <c r="B7" s="28" t="s">
        <v>12</v>
      </c>
      <c r="C7" s="29">
        <v>1073</v>
      </c>
      <c r="D7" s="42">
        <v>26.2</v>
      </c>
      <c r="E7" s="29">
        <v>779</v>
      </c>
      <c r="F7" s="42">
        <v>19.877500000000001</v>
      </c>
      <c r="G7" s="44">
        <v>673</v>
      </c>
      <c r="H7" s="45">
        <v>15.4216</v>
      </c>
      <c r="M7" s="125" t="s">
        <v>11</v>
      </c>
      <c r="N7" s="130">
        <f>C6+E11</f>
        <v>23762</v>
      </c>
      <c r="O7" s="132">
        <f>E6+G11</f>
        <v>23631</v>
      </c>
      <c r="P7" s="134">
        <f>G6+I11</f>
        <v>23200</v>
      </c>
    </row>
    <row r="8" spans="2:24" ht="15.75" thickBot="1">
      <c r="M8" s="126" t="s">
        <v>12</v>
      </c>
      <c r="N8" s="131">
        <f>C7+E12</f>
        <v>9774</v>
      </c>
      <c r="O8" s="133">
        <f>E7+G12</f>
        <v>8760</v>
      </c>
      <c r="P8" s="135">
        <f>G7+I12</f>
        <v>8530</v>
      </c>
    </row>
    <row r="9" spans="2:24" ht="16.5" thickBot="1">
      <c r="B9" s="23"/>
      <c r="C9" s="364" t="s">
        <v>18</v>
      </c>
      <c r="D9" s="356"/>
      <c r="E9" s="364" t="s">
        <v>19</v>
      </c>
      <c r="F9" s="363"/>
      <c r="G9" s="364" t="s">
        <v>16</v>
      </c>
      <c r="H9" s="356"/>
      <c r="I9" s="364" t="s">
        <v>17</v>
      </c>
      <c r="J9" s="363"/>
    </row>
    <row r="10" spans="2:24" ht="17.25" thickTop="1" thickBot="1">
      <c r="B10" s="24"/>
      <c r="C10" s="58" t="s">
        <v>3</v>
      </c>
      <c r="D10" s="58" t="s">
        <v>4</v>
      </c>
      <c r="E10" s="58" t="s">
        <v>3</v>
      </c>
      <c r="F10" s="25" t="s">
        <v>4</v>
      </c>
      <c r="G10" s="52" t="s">
        <v>3</v>
      </c>
      <c r="H10" s="52" t="s">
        <v>4</v>
      </c>
      <c r="I10" s="52" t="s">
        <v>3</v>
      </c>
      <c r="J10" s="25" t="s">
        <v>4</v>
      </c>
      <c r="M10" s="94" t="s">
        <v>25</v>
      </c>
    </row>
    <row r="11" spans="2:24" ht="17.25" thickTop="1" thickBot="1">
      <c r="B11" s="26" t="s">
        <v>11</v>
      </c>
      <c r="C11" s="63">
        <v>19568</v>
      </c>
      <c r="D11" s="60">
        <v>66.3</v>
      </c>
      <c r="E11" s="63">
        <v>20742</v>
      </c>
      <c r="F11" s="35">
        <v>70.400000000000006</v>
      </c>
      <c r="G11" s="54">
        <v>20491</v>
      </c>
      <c r="H11" s="53">
        <v>72</v>
      </c>
      <c r="I11" s="54">
        <v>19509</v>
      </c>
      <c r="J11" s="35">
        <v>71.3</v>
      </c>
      <c r="M11" s="121" t="s">
        <v>24</v>
      </c>
      <c r="N11" s="122" t="s">
        <v>21</v>
      </c>
      <c r="O11" s="123" t="s">
        <v>22</v>
      </c>
      <c r="P11" s="124" t="s">
        <v>23</v>
      </c>
    </row>
    <row r="12" spans="2:24" ht="17.25" thickTop="1" thickBot="1">
      <c r="B12" s="28" t="s">
        <v>12</v>
      </c>
      <c r="C12" s="41">
        <v>9935</v>
      </c>
      <c r="D12" s="42">
        <v>33.700000000000003</v>
      </c>
      <c r="E12" s="41">
        <v>8701</v>
      </c>
      <c r="F12" s="38">
        <v>29.6</v>
      </c>
      <c r="G12" s="41">
        <v>7981</v>
      </c>
      <c r="H12" s="42">
        <v>28</v>
      </c>
      <c r="I12" s="41">
        <v>7857</v>
      </c>
      <c r="J12" s="38">
        <v>28.7</v>
      </c>
      <c r="M12" s="125" t="s">
        <v>11</v>
      </c>
      <c r="N12" s="114">
        <f>N7/(N7+N8)</f>
        <v>0.70855200381679384</v>
      </c>
      <c r="O12" s="112">
        <f>O7/(O7+O8)</f>
        <v>0.72955450588126336</v>
      </c>
      <c r="P12" s="113">
        <f>P7/(P7+P8)</f>
        <v>0.7311692404664355</v>
      </c>
    </row>
    <row r="13" spans="2:24" ht="15.75" thickBot="1">
      <c r="M13" s="126" t="s">
        <v>12</v>
      </c>
      <c r="N13" s="115">
        <f>N8/(N7+N8)</f>
        <v>0.2914479961832061</v>
      </c>
      <c r="O13" s="110">
        <f>O8/(O7+O8)</f>
        <v>0.2704454941187367</v>
      </c>
      <c r="P13" s="111">
        <f>P8/(P7+P8)</f>
        <v>0.26883075953356445</v>
      </c>
    </row>
    <row r="14" spans="2:24" ht="15.75" thickBot="1"/>
    <row r="15" spans="2:24" ht="16.5" thickBot="1">
      <c r="B15" s="23"/>
      <c r="C15" s="358" t="s">
        <v>20</v>
      </c>
      <c r="D15" s="359"/>
      <c r="E15" s="358" t="s">
        <v>1</v>
      </c>
      <c r="F15" s="359"/>
      <c r="G15" s="358" t="s">
        <v>2</v>
      </c>
      <c r="H15" s="355"/>
      <c r="M15" s="94" t="s">
        <v>27</v>
      </c>
    </row>
    <row r="16" spans="2:24" ht="17.25" thickTop="1" thickBot="1">
      <c r="B16" s="33"/>
      <c r="C16" s="58" t="s">
        <v>3</v>
      </c>
      <c r="D16" s="58" t="s">
        <v>4</v>
      </c>
      <c r="E16" s="46" t="s">
        <v>3</v>
      </c>
      <c r="F16" s="46" t="s">
        <v>4</v>
      </c>
      <c r="G16" s="46" t="s">
        <v>3</v>
      </c>
      <c r="H16" s="25" t="s">
        <v>4</v>
      </c>
      <c r="M16" s="121" t="s">
        <v>24</v>
      </c>
      <c r="N16" s="122" t="s">
        <v>21</v>
      </c>
      <c r="O16" s="123" t="s">
        <v>22</v>
      </c>
      <c r="P16" s="124" t="s">
        <v>23</v>
      </c>
    </row>
    <row r="17" spans="2:16" ht="17.25" thickTop="1" thickBot="1">
      <c r="B17" s="34" t="s">
        <v>7</v>
      </c>
      <c r="C17" s="59">
        <v>810</v>
      </c>
      <c r="D17" s="60">
        <v>19.8</v>
      </c>
      <c r="E17" s="47">
        <v>1104</v>
      </c>
      <c r="F17" s="48">
        <v>28.170500000000001</v>
      </c>
      <c r="G17" s="47">
        <v>1425</v>
      </c>
      <c r="H17" s="43">
        <v>32.653500000000001</v>
      </c>
      <c r="M17" s="127" t="s">
        <v>7</v>
      </c>
      <c r="N17" s="130">
        <f>C17+E24</f>
        <v>5825</v>
      </c>
      <c r="O17" s="130">
        <f>E17+G24</f>
        <v>6296</v>
      </c>
      <c r="P17" s="138">
        <f>G17+I24</f>
        <v>6367</v>
      </c>
    </row>
    <row r="18" spans="2:16" ht="17.25" thickTop="1" thickBot="1">
      <c r="B18" s="34" t="s">
        <v>8</v>
      </c>
      <c r="C18" s="59">
        <v>1617</v>
      </c>
      <c r="D18" s="60">
        <v>39.5</v>
      </c>
      <c r="E18" s="47">
        <v>1515</v>
      </c>
      <c r="F18" s="48">
        <v>38.657800000000002</v>
      </c>
      <c r="G18" s="47">
        <v>1799</v>
      </c>
      <c r="H18" s="43">
        <v>41.223599999999998</v>
      </c>
      <c r="M18" s="128" t="s">
        <v>8</v>
      </c>
      <c r="N18" s="136">
        <f>C18+E25</f>
        <v>12900</v>
      </c>
      <c r="O18" s="137">
        <f>E18+G25</f>
        <v>11992</v>
      </c>
      <c r="P18" s="139">
        <f>G18+I25</f>
        <v>12498</v>
      </c>
    </row>
    <row r="19" spans="2:16" ht="17.25" thickTop="1" thickBot="1">
      <c r="B19" s="34" t="s">
        <v>9</v>
      </c>
      <c r="C19" s="59">
        <v>844</v>
      </c>
      <c r="D19" s="60">
        <v>20.6</v>
      </c>
      <c r="E19" s="47">
        <v>750</v>
      </c>
      <c r="F19" s="48">
        <v>19.137499999999999</v>
      </c>
      <c r="G19" s="47">
        <v>679</v>
      </c>
      <c r="H19" s="43">
        <v>15.559100000000001</v>
      </c>
      <c r="M19" s="128" t="s">
        <v>9</v>
      </c>
      <c r="N19" s="136">
        <f>C19+E26</f>
        <v>7345</v>
      </c>
      <c r="O19" s="137">
        <f>E19+G26</f>
        <v>7689</v>
      </c>
      <c r="P19" s="139">
        <f>G19+I26</f>
        <v>6694</v>
      </c>
    </row>
    <row r="20" spans="2:16" ht="17.25" thickTop="1" thickBot="1">
      <c r="B20" s="36" t="s">
        <v>10</v>
      </c>
      <c r="C20" s="29">
        <v>822</v>
      </c>
      <c r="D20" s="42">
        <v>20.100000000000001</v>
      </c>
      <c r="E20" s="29">
        <v>550</v>
      </c>
      <c r="F20" s="42">
        <v>14.0342</v>
      </c>
      <c r="G20" s="29">
        <v>461</v>
      </c>
      <c r="H20" s="45">
        <v>10.563700000000001</v>
      </c>
      <c r="M20" s="129" t="s">
        <v>10</v>
      </c>
      <c r="N20" s="131">
        <f>C20+E27</f>
        <v>7466</v>
      </c>
      <c r="O20" s="133">
        <f>E20+G27</f>
        <v>6414</v>
      </c>
      <c r="P20" s="135">
        <f>G20+I27</f>
        <v>6171</v>
      </c>
    </row>
    <row r="21" spans="2:16" ht="15.75" thickBot="1"/>
    <row r="22" spans="2:16" ht="16.5" thickBot="1">
      <c r="B22" s="23"/>
      <c r="C22" s="364" t="s">
        <v>18</v>
      </c>
      <c r="D22" s="356"/>
      <c r="E22" s="364" t="s">
        <v>19</v>
      </c>
      <c r="F22" s="363"/>
      <c r="G22" s="364" t="s">
        <v>16</v>
      </c>
      <c r="H22" s="356"/>
      <c r="I22" s="364" t="s">
        <v>17</v>
      </c>
      <c r="J22" s="363"/>
      <c r="M22" s="94" t="s">
        <v>25</v>
      </c>
    </row>
    <row r="23" spans="2:16" ht="17.25" thickTop="1" thickBot="1">
      <c r="B23" s="33"/>
      <c r="C23" s="58" t="s">
        <v>3</v>
      </c>
      <c r="D23" s="58" t="s">
        <v>4</v>
      </c>
      <c r="E23" s="58" t="s">
        <v>3</v>
      </c>
      <c r="F23" s="25" t="s">
        <v>4</v>
      </c>
      <c r="G23" s="55" t="s">
        <v>3</v>
      </c>
      <c r="H23" s="55" t="s">
        <v>4</v>
      </c>
      <c r="I23" s="55" t="s">
        <v>3</v>
      </c>
      <c r="J23" s="25" t="s">
        <v>4</v>
      </c>
      <c r="M23" s="121" t="s">
        <v>24</v>
      </c>
      <c r="N23" s="122" t="s">
        <v>21</v>
      </c>
      <c r="O23" s="123" t="s">
        <v>22</v>
      </c>
      <c r="P23" s="124" t="s">
        <v>23</v>
      </c>
    </row>
    <row r="24" spans="2:16" ht="17.25" thickTop="1" thickBot="1">
      <c r="B24" s="34" t="s">
        <v>7</v>
      </c>
      <c r="C24" s="63">
        <v>4093</v>
      </c>
      <c r="D24" s="60">
        <v>13.9</v>
      </c>
      <c r="E24" s="63">
        <v>5015</v>
      </c>
      <c r="F24" s="35">
        <v>17</v>
      </c>
      <c r="G24" s="57">
        <v>5192</v>
      </c>
      <c r="H24" s="56">
        <v>18.2</v>
      </c>
      <c r="I24" s="57">
        <v>4942</v>
      </c>
      <c r="J24" s="35">
        <v>18.100000000000001</v>
      </c>
      <c r="M24" s="127" t="s">
        <v>7</v>
      </c>
      <c r="N24" s="114">
        <f>N17/SUM(N17:N20)</f>
        <v>0.17369394083969467</v>
      </c>
      <c r="O24" s="114">
        <f t="shared" ref="O24:P24" si="0">O17/SUM(O17:O20)</f>
        <v>0.1943749807045167</v>
      </c>
      <c r="P24" s="118">
        <f t="shared" si="0"/>
        <v>0.20066183422628428</v>
      </c>
    </row>
    <row r="25" spans="2:16" ht="17.25" thickTop="1" thickBot="1">
      <c r="B25" s="34" t="s">
        <v>8</v>
      </c>
      <c r="C25" s="63">
        <v>10182</v>
      </c>
      <c r="D25" s="60">
        <v>34.5</v>
      </c>
      <c r="E25" s="63">
        <v>11283</v>
      </c>
      <c r="F25" s="35">
        <v>38.299999999999997</v>
      </c>
      <c r="G25" s="57">
        <v>10477</v>
      </c>
      <c r="H25" s="56">
        <v>36.799999999999997</v>
      </c>
      <c r="I25" s="57">
        <v>10699</v>
      </c>
      <c r="J25" s="35">
        <v>39.1</v>
      </c>
      <c r="M25" s="128" t="s">
        <v>8</v>
      </c>
      <c r="N25" s="117">
        <f>N18/SUM(N17:N20)</f>
        <v>0.38466125954198471</v>
      </c>
      <c r="O25" s="117">
        <f t="shared" ref="O25:P25" si="1">O18/SUM(O17:O20)</f>
        <v>0.37022629742829799</v>
      </c>
      <c r="P25" s="119">
        <f t="shared" si="1"/>
        <v>0.39388591238575482</v>
      </c>
    </row>
    <row r="26" spans="2:16" ht="17.25" thickTop="1" thickBot="1">
      <c r="B26" s="34" t="s">
        <v>9</v>
      </c>
      <c r="C26" s="63">
        <v>7492</v>
      </c>
      <c r="D26" s="60">
        <v>25.4</v>
      </c>
      <c r="E26" s="63">
        <v>6501</v>
      </c>
      <c r="F26" s="35">
        <v>22.1</v>
      </c>
      <c r="G26" s="57">
        <v>6939</v>
      </c>
      <c r="H26" s="56">
        <v>24.4</v>
      </c>
      <c r="I26" s="57">
        <v>6015</v>
      </c>
      <c r="J26" s="35">
        <v>22</v>
      </c>
      <c r="M26" s="128" t="s">
        <v>9</v>
      </c>
      <c r="N26" s="117">
        <f>N19/SUM(N17:N20)</f>
        <v>0.2190183683206107</v>
      </c>
      <c r="O26" s="117">
        <f>O19/SUM(O17:O20)</f>
        <v>0.23738075391312402</v>
      </c>
      <c r="P26" s="119">
        <f>P19/SUM(P17:P20)</f>
        <v>0.21096753860699655</v>
      </c>
    </row>
    <row r="27" spans="2:16" ht="17.25" thickTop="1" thickBot="1">
      <c r="B27" s="36" t="s">
        <v>10</v>
      </c>
      <c r="C27" s="41">
        <v>7736</v>
      </c>
      <c r="D27" s="42">
        <v>26</v>
      </c>
      <c r="E27" s="41">
        <v>6644</v>
      </c>
      <c r="F27" s="38">
        <v>22.6</v>
      </c>
      <c r="G27" s="41">
        <v>5864</v>
      </c>
      <c r="H27" s="42">
        <v>20.6</v>
      </c>
      <c r="I27" s="41">
        <v>5710</v>
      </c>
      <c r="J27" s="38">
        <v>20.9</v>
      </c>
      <c r="M27" s="129" t="s">
        <v>10</v>
      </c>
      <c r="N27" s="115">
        <f>N20/SUM(N17:N20)</f>
        <v>0.22262643129770993</v>
      </c>
      <c r="O27" s="115">
        <f t="shared" ref="O27:P27" si="2">O20/SUM(O17:O20)</f>
        <v>0.19801796795406132</v>
      </c>
      <c r="P27" s="120">
        <f t="shared" si="2"/>
        <v>0.19448471478096438</v>
      </c>
    </row>
  </sheetData>
  <mergeCells count="16">
    <mergeCell ref="C4:D4"/>
    <mergeCell ref="C15:D15"/>
    <mergeCell ref="M1:X1"/>
    <mergeCell ref="M4:P4"/>
    <mergeCell ref="G22:H22"/>
    <mergeCell ref="I22:J22"/>
    <mergeCell ref="C9:D9"/>
    <mergeCell ref="E9:F9"/>
    <mergeCell ref="C22:D22"/>
    <mergeCell ref="E22:F22"/>
    <mergeCell ref="E4:F4"/>
    <mergeCell ref="G4:H4"/>
    <mergeCell ref="E15:F15"/>
    <mergeCell ref="G15:H15"/>
    <mergeCell ref="G9:H9"/>
    <mergeCell ref="I9:J9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1"/>
  <sheetViews>
    <sheetView workbookViewId="0">
      <selection activeCell="Z7" sqref="Z7"/>
    </sheetView>
  </sheetViews>
  <sheetFormatPr defaultRowHeight="15"/>
  <cols>
    <col min="1" max="1" width="5.7109375" customWidth="1"/>
    <col min="2" max="2" width="6.5703125" hidden="1" customWidth="1"/>
    <col min="3" max="3" width="8.85546875" hidden="1" customWidth="1"/>
    <col min="4" max="4" width="7.28515625" customWidth="1"/>
    <col min="5" max="5" width="8.85546875" hidden="1" customWidth="1"/>
    <col min="6" max="6" width="4.85546875" customWidth="1"/>
    <col min="7" max="7" width="0" hidden="1" customWidth="1"/>
    <col min="8" max="8" width="8.42578125" customWidth="1"/>
    <col min="9" max="9" width="31.28515625" hidden="1" customWidth="1"/>
    <col min="10" max="10" width="8.5703125" customWidth="1"/>
    <col min="11" max="11" width="5.28515625" customWidth="1"/>
    <col min="12" max="12" width="6.28515625" hidden="1" customWidth="1"/>
    <col min="13" max="13" width="0.28515625" hidden="1" customWidth="1"/>
    <col min="14" max="14" width="7.42578125" customWidth="1"/>
    <col min="15" max="15" width="0" hidden="1" customWidth="1"/>
    <col min="16" max="16" width="4.7109375" customWidth="1"/>
    <col min="17" max="17" width="0.28515625" hidden="1" customWidth="1"/>
    <col min="18" max="18" width="8.5703125" customWidth="1"/>
    <col min="19" max="19" width="0.28515625" hidden="1" customWidth="1"/>
    <col min="20" max="20" width="8.5703125" customWidth="1"/>
    <col min="21" max="21" width="5.140625" customWidth="1"/>
    <col min="22" max="22" width="6.5703125" hidden="1" customWidth="1"/>
    <col min="23" max="23" width="0" hidden="1" customWidth="1"/>
    <col min="24" max="24" width="7.28515625" customWidth="1"/>
    <col min="25" max="25" width="0" hidden="1" customWidth="1"/>
    <col min="26" max="26" width="5.140625" customWidth="1"/>
    <col min="27" max="27" width="0" hidden="1" customWidth="1"/>
    <col min="28" max="28" width="8.5703125" customWidth="1"/>
    <col min="29" max="29" width="0" hidden="1" customWidth="1"/>
    <col min="30" max="30" width="8.5703125" customWidth="1"/>
  </cols>
  <sheetData>
    <row r="2" spans="1:30" ht="15.75" thickBot="1">
      <c r="A2" s="349" t="s">
        <v>53</v>
      </c>
      <c r="B2" s="351"/>
      <c r="C2" s="351"/>
      <c r="D2" s="351"/>
      <c r="E2" s="351"/>
      <c r="F2" s="351"/>
      <c r="G2" s="351"/>
      <c r="H2" s="351"/>
      <c r="I2" s="351"/>
      <c r="J2" s="351"/>
      <c r="K2" s="349" t="s">
        <v>54</v>
      </c>
      <c r="L2" s="351"/>
      <c r="M2" s="351"/>
      <c r="N2" s="351"/>
      <c r="O2" s="351"/>
      <c r="P2" s="351"/>
      <c r="Q2" s="351"/>
      <c r="R2" s="351"/>
      <c r="S2" s="351"/>
      <c r="T2" s="351"/>
      <c r="U2" s="349" t="s">
        <v>55</v>
      </c>
      <c r="V2" s="351"/>
      <c r="W2" s="351"/>
      <c r="X2" s="351"/>
      <c r="Y2" s="351"/>
      <c r="Z2" s="351"/>
      <c r="AA2" s="351"/>
      <c r="AB2" s="351"/>
      <c r="AC2" s="351"/>
      <c r="AD2" s="351"/>
    </row>
    <row r="3" spans="1:30" ht="22.9" customHeight="1" thickBot="1">
      <c r="A3" s="211" t="s">
        <v>30</v>
      </c>
      <c r="B3" s="212" t="s">
        <v>33</v>
      </c>
      <c r="C3" s="213" t="s">
        <v>34</v>
      </c>
      <c r="D3" s="213" t="s">
        <v>10</v>
      </c>
      <c r="E3" s="213" t="s">
        <v>36</v>
      </c>
      <c r="F3" s="213" t="s">
        <v>9</v>
      </c>
      <c r="G3" s="213" t="s">
        <v>38</v>
      </c>
      <c r="H3" s="213" t="s">
        <v>8</v>
      </c>
      <c r="I3" s="213" t="s">
        <v>40</v>
      </c>
      <c r="J3" s="214" t="s">
        <v>7</v>
      </c>
      <c r="K3" s="211" t="s">
        <v>30</v>
      </c>
      <c r="L3" s="212" t="s">
        <v>33</v>
      </c>
      <c r="M3" s="213" t="s">
        <v>34</v>
      </c>
      <c r="N3" s="213" t="s">
        <v>10</v>
      </c>
      <c r="O3" s="213" t="s">
        <v>36</v>
      </c>
      <c r="P3" s="213" t="s">
        <v>9</v>
      </c>
      <c r="Q3" s="213" t="s">
        <v>38</v>
      </c>
      <c r="R3" s="213" t="s">
        <v>8</v>
      </c>
      <c r="S3" s="213" t="s">
        <v>40</v>
      </c>
      <c r="T3" s="214" t="s">
        <v>7</v>
      </c>
      <c r="U3" s="211" t="s">
        <v>30</v>
      </c>
      <c r="V3" s="212" t="s">
        <v>33</v>
      </c>
      <c r="W3" s="213" t="s">
        <v>34</v>
      </c>
      <c r="X3" s="213" t="s">
        <v>10</v>
      </c>
      <c r="Y3" s="213" t="s">
        <v>36</v>
      </c>
      <c r="Z3" s="213" t="s">
        <v>9</v>
      </c>
      <c r="AA3" s="213" t="s">
        <v>38</v>
      </c>
      <c r="AB3" s="213" t="s">
        <v>8</v>
      </c>
      <c r="AC3" s="213" t="s">
        <v>40</v>
      </c>
      <c r="AD3" s="214" t="s">
        <v>7</v>
      </c>
    </row>
    <row r="4" spans="1:30">
      <c r="A4" s="198">
        <v>3</v>
      </c>
      <c r="B4" s="199" t="s">
        <v>31</v>
      </c>
      <c r="C4" s="192">
        <v>5496</v>
      </c>
      <c r="D4" s="191">
        <v>0.15</v>
      </c>
      <c r="E4" s="192">
        <v>12472</v>
      </c>
      <c r="F4" s="191">
        <v>0.33</v>
      </c>
      <c r="G4" s="192">
        <v>13394</v>
      </c>
      <c r="H4" s="191">
        <v>0.35</v>
      </c>
      <c r="I4" s="192">
        <v>6506</v>
      </c>
      <c r="J4" s="193">
        <v>0.17</v>
      </c>
      <c r="K4" s="201">
        <v>3</v>
      </c>
      <c r="L4" s="202" t="s">
        <v>31</v>
      </c>
      <c r="M4" s="203">
        <v>5249</v>
      </c>
      <c r="N4" s="204">
        <v>0.14000000000000001</v>
      </c>
      <c r="O4" s="203">
        <v>11894</v>
      </c>
      <c r="P4" s="204">
        <v>0.32</v>
      </c>
      <c r="Q4" s="203">
        <v>12938</v>
      </c>
      <c r="R4" s="204">
        <v>0.35</v>
      </c>
      <c r="S4" s="203">
        <v>6773</v>
      </c>
      <c r="T4" s="205">
        <v>0.18</v>
      </c>
      <c r="U4" s="181">
        <v>3</v>
      </c>
      <c r="V4" s="182" t="s">
        <v>31</v>
      </c>
      <c r="W4" s="183">
        <v>4799</v>
      </c>
      <c r="X4" s="184">
        <v>0.13</v>
      </c>
      <c r="Y4" s="183">
        <v>10476</v>
      </c>
      <c r="Z4" s="184">
        <v>0.28000000000000003</v>
      </c>
      <c r="AA4" s="183">
        <v>14494</v>
      </c>
      <c r="AB4" s="184">
        <v>0.39</v>
      </c>
      <c r="AC4" s="183">
        <v>7160</v>
      </c>
      <c r="AD4" s="185">
        <v>0.19</v>
      </c>
    </row>
    <row r="5" spans="1:30">
      <c r="A5" s="215">
        <v>4</v>
      </c>
      <c r="B5" s="216" t="s">
        <v>31</v>
      </c>
      <c r="C5" s="217">
        <v>4947</v>
      </c>
      <c r="D5" s="218">
        <v>0.13</v>
      </c>
      <c r="E5" s="217">
        <v>12461</v>
      </c>
      <c r="F5" s="218">
        <v>0.33</v>
      </c>
      <c r="G5" s="217">
        <v>15206</v>
      </c>
      <c r="H5" s="218">
        <v>0.4</v>
      </c>
      <c r="I5" s="217">
        <v>5516</v>
      </c>
      <c r="J5" s="219">
        <v>0.14000000000000001</v>
      </c>
      <c r="K5" s="200">
        <v>4</v>
      </c>
      <c r="L5" s="194" t="s">
        <v>31</v>
      </c>
      <c r="M5" s="195">
        <v>4212</v>
      </c>
      <c r="N5" s="196">
        <v>0.11</v>
      </c>
      <c r="O5" s="195">
        <v>11489</v>
      </c>
      <c r="P5" s="196">
        <v>0.31</v>
      </c>
      <c r="Q5" s="195">
        <v>15243</v>
      </c>
      <c r="R5" s="196">
        <v>0.41</v>
      </c>
      <c r="S5" s="195">
        <v>6555</v>
      </c>
      <c r="T5" s="197">
        <v>0.17</v>
      </c>
      <c r="U5" s="206">
        <v>4</v>
      </c>
      <c r="V5" s="207" t="s">
        <v>31</v>
      </c>
      <c r="W5" s="208">
        <v>3828</v>
      </c>
      <c r="X5" s="209">
        <v>0.11</v>
      </c>
      <c r="Y5" s="208">
        <v>10742</v>
      </c>
      <c r="Z5" s="209">
        <v>0.3</v>
      </c>
      <c r="AA5" s="208">
        <v>14324</v>
      </c>
      <c r="AB5" s="209">
        <v>0.4</v>
      </c>
      <c r="AC5" s="208">
        <v>6934</v>
      </c>
      <c r="AD5" s="210">
        <v>0.19</v>
      </c>
    </row>
    <row r="6" spans="1:30">
      <c r="A6" s="220">
        <v>5</v>
      </c>
      <c r="B6" s="221" t="s">
        <v>31</v>
      </c>
      <c r="C6" s="222">
        <v>5553</v>
      </c>
      <c r="D6" s="223">
        <v>0.14000000000000001</v>
      </c>
      <c r="E6" s="222">
        <v>13466</v>
      </c>
      <c r="F6" s="223">
        <v>0.35</v>
      </c>
      <c r="G6" s="222">
        <v>16530</v>
      </c>
      <c r="H6" s="223">
        <v>0.42</v>
      </c>
      <c r="I6" s="222">
        <v>3355</v>
      </c>
      <c r="J6" s="224">
        <v>0.09</v>
      </c>
      <c r="K6" s="215">
        <v>5</v>
      </c>
      <c r="L6" s="216" t="s">
        <v>31</v>
      </c>
      <c r="M6" s="217">
        <v>4945</v>
      </c>
      <c r="N6" s="218">
        <v>0.13</v>
      </c>
      <c r="O6" s="217">
        <v>12019</v>
      </c>
      <c r="P6" s="218">
        <v>0.32</v>
      </c>
      <c r="Q6" s="217">
        <v>16289</v>
      </c>
      <c r="R6" s="218">
        <v>0.43</v>
      </c>
      <c r="S6" s="217">
        <v>4482</v>
      </c>
      <c r="T6" s="219">
        <v>0.12</v>
      </c>
      <c r="U6" s="200">
        <v>5</v>
      </c>
      <c r="V6" s="194" t="s">
        <v>31</v>
      </c>
      <c r="W6" s="195">
        <v>4869</v>
      </c>
      <c r="X6" s="196">
        <v>0.13</v>
      </c>
      <c r="Y6" s="195">
        <v>10269</v>
      </c>
      <c r="Z6" s="196">
        <v>0.28000000000000003</v>
      </c>
      <c r="AA6" s="195">
        <v>16626</v>
      </c>
      <c r="AB6" s="196">
        <v>0.46</v>
      </c>
      <c r="AC6" s="195">
        <v>4760</v>
      </c>
      <c r="AD6" s="197">
        <v>0.13</v>
      </c>
    </row>
    <row r="7" spans="1:30">
      <c r="A7" s="225">
        <v>6</v>
      </c>
      <c r="B7" s="226" t="s">
        <v>31</v>
      </c>
      <c r="C7" s="227">
        <v>4077</v>
      </c>
      <c r="D7" s="228">
        <v>0.11</v>
      </c>
      <c r="E7" s="227">
        <v>12906</v>
      </c>
      <c r="F7" s="228">
        <v>0.35</v>
      </c>
      <c r="G7" s="227">
        <v>17794</v>
      </c>
      <c r="H7" s="228">
        <v>0.48</v>
      </c>
      <c r="I7" s="227">
        <v>2441</v>
      </c>
      <c r="J7" s="229">
        <v>7.0000000000000007E-2</v>
      </c>
      <c r="K7" s="220">
        <v>6</v>
      </c>
      <c r="L7" s="221" t="s">
        <v>31</v>
      </c>
      <c r="M7" s="222">
        <v>4517</v>
      </c>
      <c r="N7" s="223">
        <v>0.12</v>
      </c>
      <c r="O7" s="222">
        <v>12061</v>
      </c>
      <c r="P7" s="223">
        <v>0.31</v>
      </c>
      <c r="Q7" s="222">
        <v>18571</v>
      </c>
      <c r="R7" s="223">
        <v>0.48</v>
      </c>
      <c r="S7" s="222">
        <v>3347</v>
      </c>
      <c r="T7" s="224">
        <v>0.09</v>
      </c>
      <c r="U7" s="215">
        <v>6</v>
      </c>
      <c r="V7" s="216" t="s">
        <v>31</v>
      </c>
      <c r="W7" s="217">
        <v>4178</v>
      </c>
      <c r="X7" s="218">
        <v>0.11</v>
      </c>
      <c r="Y7" s="217">
        <v>11593</v>
      </c>
      <c r="Z7" s="218">
        <v>0.32</v>
      </c>
      <c r="AA7" s="217">
        <v>17760</v>
      </c>
      <c r="AB7" s="218">
        <v>0.48</v>
      </c>
      <c r="AC7" s="217">
        <v>3247</v>
      </c>
      <c r="AD7" s="219">
        <v>0.09</v>
      </c>
    </row>
    <row r="8" spans="1:30">
      <c r="A8" s="235">
        <v>7</v>
      </c>
      <c r="B8" s="236" t="s">
        <v>31</v>
      </c>
      <c r="C8" s="237">
        <v>4404</v>
      </c>
      <c r="D8" s="238">
        <v>0.12</v>
      </c>
      <c r="E8" s="237">
        <v>12533</v>
      </c>
      <c r="F8" s="238">
        <v>0.34</v>
      </c>
      <c r="G8" s="237">
        <v>17780</v>
      </c>
      <c r="H8" s="238">
        <v>0.49</v>
      </c>
      <c r="I8" s="237">
        <v>1851</v>
      </c>
      <c r="J8" s="239">
        <v>0.05</v>
      </c>
      <c r="K8" s="225">
        <v>7</v>
      </c>
      <c r="L8" s="226" t="s">
        <v>31</v>
      </c>
      <c r="M8" s="227">
        <v>4559</v>
      </c>
      <c r="N8" s="228">
        <v>0.12</v>
      </c>
      <c r="O8" s="227">
        <v>10489</v>
      </c>
      <c r="P8" s="228">
        <v>0.28000000000000003</v>
      </c>
      <c r="Q8" s="227">
        <v>20075</v>
      </c>
      <c r="R8" s="228">
        <v>0.54</v>
      </c>
      <c r="S8" s="227">
        <v>2072</v>
      </c>
      <c r="T8" s="229">
        <v>0.06</v>
      </c>
      <c r="U8" s="220">
        <v>7</v>
      </c>
      <c r="V8" s="221" t="s">
        <v>31</v>
      </c>
      <c r="W8" s="222">
        <v>4399</v>
      </c>
      <c r="X8" s="223">
        <v>0.12</v>
      </c>
      <c r="Y8" s="222">
        <v>9667</v>
      </c>
      <c r="Z8" s="223">
        <v>0.25</v>
      </c>
      <c r="AA8" s="222">
        <v>21663</v>
      </c>
      <c r="AB8" s="223">
        <v>0.56999999999999995</v>
      </c>
      <c r="AC8" s="222">
        <v>2305</v>
      </c>
      <c r="AD8" s="224">
        <v>0.06</v>
      </c>
    </row>
    <row r="9" spans="1:30" ht="15.75" thickBot="1">
      <c r="A9" s="180">
        <v>8</v>
      </c>
      <c r="B9" s="179" t="s">
        <v>31</v>
      </c>
      <c r="C9" s="176">
        <v>4920</v>
      </c>
      <c r="D9" s="177">
        <v>0.14000000000000001</v>
      </c>
      <c r="E9" s="176">
        <v>12567</v>
      </c>
      <c r="F9" s="177">
        <v>0.36</v>
      </c>
      <c r="G9" s="176">
        <v>16135</v>
      </c>
      <c r="H9" s="177">
        <v>0.46</v>
      </c>
      <c r="I9" s="176">
        <v>1741</v>
      </c>
      <c r="J9" s="178">
        <v>0.05</v>
      </c>
      <c r="K9" s="240">
        <v>8</v>
      </c>
      <c r="L9" s="241" t="s">
        <v>31</v>
      </c>
      <c r="M9" s="242">
        <v>5222</v>
      </c>
      <c r="N9" s="243">
        <v>0.15</v>
      </c>
      <c r="O9" s="242">
        <v>10954</v>
      </c>
      <c r="P9" s="243">
        <v>0.31</v>
      </c>
      <c r="Q9" s="242">
        <v>17103</v>
      </c>
      <c r="R9" s="243">
        <v>0.48</v>
      </c>
      <c r="S9" s="242">
        <v>2321</v>
      </c>
      <c r="T9" s="244">
        <v>7.0000000000000007E-2</v>
      </c>
      <c r="U9" s="230">
        <v>8</v>
      </c>
      <c r="V9" s="231" t="s">
        <v>31</v>
      </c>
      <c r="W9" s="232">
        <v>4936</v>
      </c>
      <c r="X9" s="233">
        <v>0.14000000000000001</v>
      </c>
      <c r="Y9" s="232">
        <v>11261</v>
      </c>
      <c r="Z9" s="233">
        <v>0.32</v>
      </c>
      <c r="AA9" s="232">
        <v>16976</v>
      </c>
      <c r="AB9" s="233">
        <v>0.48</v>
      </c>
      <c r="AC9" s="232">
        <v>2494</v>
      </c>
      <c r="AD9" s="234">
        <v>7.0000000000000007E-2</v>
      </c>
    </row>
    <row r="10" spans="1:30" s="165" customFormat="1">
      <c r="A10" s="174"/>
      <c r="B10" s="174"/>
      <c r="C10" s="174"/>
      <c r="D10" s="175"/>
      <c r="E10" s="174"/>
      <c r="F10" s="175"/>
      <c r="G10" s="174"/>
      <c r="H10" s="175"/>
      <c r="I10" s="174"/>
      <c r="J10" s="175"/>
      <c r="K10" s="174"/>
      <c r="L10" s="174"/>
      <c r="M10" s="174"/>
      <c r="N10" s="175"/>
      <c r="O10" s="174"/>
      <c r="P10" s="175"/>
      <c r="Q10" s="174"/>
      <c r="R10" s="175"/>
      <c r="S10" s="174"/>
      <c r="T10" s="175"/>
      <c r="U10" s="174"/>
      <c r="V10" s="174"/>
      <c r="W10" s="174"/>
      <c r="X10" s="175"/>
      <c r="Y10" s="174"/>
      <c r="Z10" s="175"/>
      <c r="AA10" s="174"/>
      <c r="AB10" s="175"/>
      <c r="AC10" s="174"/>
      <c r="AD10" s="175"/>
    </row>
    <row r="11" spans="1:30" s="165" customFormat="1" ht="15.75" thickBot="1">
      <c r="A11" s="349" t="s">
        <v>56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49" t="s">
        <v>57</v>
      </c>
      <c r="L11" s="351"/>
      <c r="M11" s="351"/>
      <c r="N11" s="351"/>
      <c r="O11" s="351"/>
      <c r="P11" s="351"/>
      <c r="Q11" s="351"/>
      <c r="R11" s="351"/>
      <c r="S11" s="351"/>
      <c r="T11" s="351"/>
      <c r="U11" s="349" t="s">
        <v>58</v>
      </c>
      <c r="V11" s="351"/>
      <c r="W11" s="351"/>
      <c r="X11" s="351"/>
      <c r="Y11" s="351"/>
      <c r="Z11" s="351"/>
      <c r="AA11" s="351"/>
      <c r="AB11" s="351"/>
      <c r="AC11" s="351"/>
      <c r="AD11" s="351"/>
    </row>
    <row r="12" spans="1:30" s="165" customFormat="1" ht="22.15" customHeight="1" thickBot="1">
      <c r="A12" s="211" t="s">
        <v>30</v>
      </c>
      <c r="B12" s="212" t="s">
        <v>33</v>
      </c>
      <c r="C12" s="213" t="s">
        <v>34</v>
      </c>
      <c r="D12" s="213" t="s">
        <v>10</v>
      </c>
      <c r="E12" s="213" t="s">
        <v>36</v>
      </c>
      <c r="F12" s="213" t="s">
        <v>9</v>
      </c>
      <c r="G12" s="213" t="s">
        <v>38</v>
      </c>
      <c r="H12" s="213" t="s">
        <v>8</v>
      </c>
      <c r="I12" s="213" t="s">
        <v>40</v>
      </c>
      <c r="J12" s="214" t="s">
        <v>7</v>
      </c>
      <c r="K12" s="211" t="s">
        <v>30</v>
      </c>
      <c r="L12" s="212" t="s">
        <v>33</v>
      </c>
      <c r="M12" s="213" t="s">
        <v>34</v>
      </c>
      <c r="N12" s="213" t="s">
        <v>10</v>
      </c>
      <c r="O12" s="213" t="s">
        <v>36</v>
      </c>
      <c r="P12" s="213" t="s">
        <v>9</v>
      </c>
      <c r="Q12" s="213" t="s">
        <v>38</v>
      </c>
      <c r="R12" s="213" t="s">
        <v>8</v>
      </c>
      <c r="S12" s="213" t="s">
        <v>40</v>
      </c>
      <c r="T12" s="214" t="s">
        <v>7</v>
      </c>
      <c r="U12" s="211" t="s">
        <v>30</v>
      </c>
      <c r="V12" s="212" t="s">
        <v>33</v>
      </c>
      <c r="W12" s="213" t="s">
        <v>34</v>
      </c>
      <c r="X12" s="213" t="s">
        <v>10</v>
      </c>
      <c r="Y12" s="213" t="s">
        <v>36</v>
      </c>
      <c r="Z12" s="213" t="s">
        <v>9</v>
      </c>
      <c r="AA12" s="213" t="s">
        <v>38</v>
      </c>
      <c r="AB12" s="213" t="s">
        <v>8</v>
      </c>
      <c r="AC12" s="213" t="s">
        <v>40</v>
      </c>
      <c r="AD12" s="214" t="s">
        <v>7</v>
      </c>
    </row>
    <row r="13" spans="1:30">
      <c r="A13" s="198">
        <v>3</v>
      </c>
      <c r="B13" s="199" t="s">
        <v>42</v>
      </c>
      <c r="C13" s="192">
        <v>3713</v>
      </c>
      <c r="D13" s="191">
        <v>0.1</v>
      </c>
      <c r="E13" s="192">
        <v>9780</v>
      </c>
      <c r="F13" s="191">
        <v>0.26</v>
      </c>
      <c r="G13" s="192">
        <v>18352</v>
      </c>
      <c r="H13" s="191">
        <v>0.49</v>
      </c>
      <c r="I13" s="192">
        <v>5993</v>
      </c>
      <c r="J13" s="193">
        <v>0.16</v>
      </c>
      <c r="K13" s="201">
        <v>3</v>
      </c>
      <c r="L13" s="202" t="s">
        <v>42</v>
      </c>
      <c r="M13" s="203">
        <v>3045</v>
      </c>
      <c r="N13" s="204">
        <v>0.08</v>
      </c>
      <c r="O13" s="203">
        <v>9117</v>
      </c>
      <c r="P13" s="204">
        <v>0.25</v>
      </c>
      <c r="Q13" s="203">
        <v>17708</v>
      </c>
      <c r="R13" s="204">
        <v>0.48</v>
      </c>
      <c r="S13" s="203">
        <v>6946</v>
      </c>
      <c r="T13" s="205">
        <v>0.19</v>
      </c>
      <c r="U13" s="186">
        <v>3</v>
      </c>
      <c r="V13" s="187" t="s">
        <v>42</v>
      </c>
      <c r="W13" s="188">
        <v>3303</v>
      </c>
      <c r="X13" s="189">
        <v>0.09</v>
      </c>
      <c r="Y13" s="188">
        <v>8811</v>
      </c>
      <c r="Z13" s="189">
        <v>0.24</v>
      </c>
      <c r="AA13" s="188">
        <v>17658</v>
      </c>
      <c r="AB13" s="189">
        <v>0.48</v>
      </c>
      <c r="AC13" s="188">
        <v>7144</v>
      </c>
      <c r="AD13" s="190">
        <v>0.19</v>
      </c>
    </row>
    <row r="14" spans="1:30">
      <c r="A14" s="215">
        <v>4</v>
      </c>
      <c r="B14" s="216" t="s">
        <v>42</v>
      </c>
      <c r="C14" s="217">
        <v>5725</v>
      </c>
      <c r="D14" s="218">
        <v>0.15</v>
      </c>
      <c r="E14" s="217">
        <v>10132</v>
      </c>
      <c r="F14" s="218">
        <v>0.27</v>
      </c>
      <c r="G14" s="217">
        <v>18214</v>
      </c>
      <c r="H14" s="218">
        <v>0.48</v>
      </c>
      <c r="I14" s="217">
        <v>4043</v>
      </c>
      <c r="J14" s="219">
        <v>0.11</v>
      </c>
      <c r="K14" s="198">
        <v>4</v>
      </c>
      <c r="L14" s="199" t="s">
        <v>42</v>
      </c>
      <c r="M14" s="192">
        <v>4137</v>
      </c>
      <c r="N14" s="191">
        <v>0.11</v>
      </c>
      <c r="O14" s="192">
        <v>9711</v>
      </c>
      <c r="P14" s="191">
        <v>0.26</v>
      </c>
      <c r="Q14" s="192">
        <v>18825</v>
      </c>
      <c r="R14" s="191">
        <v>0.5</v>
      </c>
      <c r="S14" s="192">
        <v>4805</v>
      </c>
      <c r="T14" s="193">
        <v>0.13</v>
      </c>
      <c r="U14" s="201">
        <v>4</v>
      </c>
      <c r="V14" s="202" t="s">
        <v>42</v>
      </c>
      <c r="W14" s="203">
        <v>3670</v>
      </c>
      <c r="X14" s="204">
        <v>0.1</v>
      </c>
      <c r="Y14" s="203">
        <v>7398</v>
      </c>
      <c r="Z14" s="204">
        <v>0.21</v>
      </c>
      <c r="AA14" s="203">
        <v>19365</v>
      </c>
      <c r="AB14" s="204">
        <v>0.54</v>
      </c>
      <c r="AC14" s="203">
        <v>5397</v>
      </c>
      <c r="AD14" s="205">
        <v>0.15</v>
      </c>
    </row>
    <row r="15" spans="1:30">
      <c r="A15" s="220">
        <v>5</v>
      </c>
      <c r="B15" s="221" t="s">
        <v>42</v>
      </c>
      <c r="C15" s="222">
        <v>6347</v>
      </c>
      <c r="D15" s="223">
        <v>0.16</v>
      </c>
      <c r="E15" s="222">
        <v>9944</v>
      </c>
      <c r="F15" s="223">
        <v>0.26</v>
      </c>
      <c r="G15" s="222">
        <v>16932</v>
      </c>
      <c r="H15" s="223">
        <v>0.44</v>
      </c>
      <c r="I15" s="222">
        <v>5659</v>
      </c>
      <c r="J15" s="224">
        <v>0.15</v>
      </c>
      <c r="K15" s="215">
        <v>5</v>
      </c>
      <c r="L15" s="216" t="s">
        <v>42</v>
      </c>
      <c r="M15" s="217">
        <v>5488</v>
      </c>
      <c r="N15" s="218">
        <v>0.15</v>
      </c>
      <c r="O15" s="217">
        <v>8869</v>
      </c>
      <c r="P15" s="218">
        <v>0.24</v>
      </c>
      <c r="Q15" s="217">
        <v>17151</v>
      </c>
      <c r="R15" s="218">
        <v>0.45</v>
      </c>
      <c r="S15" s="217">
        <v>6195</v>
      </c>
      <c r="T15" s="219">
        <v>0.16</v>
      </c>
      <c r="U15" s="198">
        <v>5</v>
      </c>
      <c r="V15" s="199" t="s">
        <v>42</v>
      </c>
      <c r="W15" s="192">
        <v>4721</v>
      </c>
      <c r="X15" s="191">
        <v>0.13</v>
      </c>
      <c r="Y15" s="192">
        <v>8435</v>
      </c>
      <c r="Z15" s="191">
        <v>0.23</v>
      </c>
      <c r="AA15" s="192">
        <v>16709</v>
      </c>
      <c r="AB15" s="191">
        <v>0.46</v>
      </c>
      <c r="AC15" s="192">
        <v>6667</v>
      </c>
      <c r="AD15" s="193">
        <v>0.18</v>
      </c>
    </row>
    <row r="16" spans="1:30">
      <c r="A16" s="225">
        <v>6</v>
      </c>
      <c r="B16" s="226" t="s">
        <v>42</v>
      </c>
      <c r="C16" s="227">
        <v>7082</v>
      </c>
      <c r="D16" s="228">
        <v>0.19</v>
      </c>
      <c r="E16" s="227">
        <v>9638</v>
      </c>
      <c r="F16" s="228">
        <v>0.26</v>
      </c>
      <c r="G16" s="227">
        <v>16096</v>
      </c>
      <c r="H16" s="228">
        <v>0.43</v>
      </c>
      <c r="I16" s="227">
        <v>4390</v>
      </c>
      <c r="J16" s="229">
        <v>0.12</v>
      </c>
      <c r="K16" s="220">
        <v>6</v>
      </c>
      <c r="L16" s="221" t="s">
        <v>42</v>
      </c>
      <c r="M16" s="222">
        <v>6992</v>
      </c>
      <c r="N16" s="223">
        <v>0.18</v>
      </c>
      <c r="O16" s="222">
        <v>9197</v>
      </c>
      <c r="P16" s="223">
        <v>0.24</v>
      </c>
      <c r="Q16" s="222">
        <v>16812</v>
      </c>
      <c r="R16" s="223">
        <v>0.44</v>
      </c>
      <c r="S16" s="222">
        <v>5474</v>
      </c>
      <c r="T16" s="224">
        <v>0.14000000000000001</v>
      </c>
      <c r="U16" s="215">
        <v>6</v>
      </c>
      <c r="V16" s="216" t="s">
        <v>42</v>
      </c>
      <c r="W16" s="217">
        <v>5605</v>
      </c>
      <c r="X16" s="218">
        <v>0.15</v>
      </c>
      <c r="Y16" s="217">
        <v>8087</v>
      </c>
      <c r="Z16" s="218">
        <v>0.22</v>
      </c>
      <c r="AA16" s="217">
        <v>17487</v>
      </c>
      <c r="AB16" s="218">
        <v>0.48</v>
      </c>
      <c r="AC16" s="217">
        <v>5603</v>
      </c>
      <c r="AD16" s="219">
        <v>0.15</v>
      </c>
    </row>
    <row r="17" spans="1:30">
      <c r="A17" s="235">
        <v>7</v>
      </c>
      <c r="B17" s="236" t="s">
        <v>42</v>
      </c>
      <c r="C17" s="237">
        <v>6052</v>
      </c>
      <c r="D17" s="238">
        <v>0.17</v>
      </c>
      <c r="E17" s="237">
        <v>7784</v>
      </c>
      <c r="F17" s="238">
        <v>0.21</v>
      </c>
      <c r="G17" s="237">
        <v>17559</v>
      </c>
      <c r="H17" s="238">
        <v>0.48</v>
      </c>
      <c r="I17" s="237">
        <v>5143</v>
      </c>
      <c r="J17" s="239">
        <v>0.14000000000000001</v>
      </c>
      <c r="K17" s="225">
        <v>7</v>
      </c>
      <c r="L17" s="226" t="s">
        <v>42</v>
      </c>
      <c r="M17" s="227">
        <v>5613</v>
      </c>
      <c r="N17" s="228">
        <v>0.15</v>
      </c>
      <c r="O17" s="227">
        <v>8172</v>
      </c>
      <c r="P17" s="228">
        <v>0.22</v>
      </c>
      <c r="Q17" s="227">
        <v>17424</v>
      </c>
      <c r="R17" s="228">
        <v>0.47</v>
      </c>
      <c r="S17" s="227">
        <v>5974</v>
      </c>
      <c r="T17" s="229">
        <v>0.16</v>
      </c>
      <c r="U17" s="220">
        <v>7</v>
      </c>
      <c r="V17" s="221" t="s">
        <v>42</v>
      </c>
      <c r="W17" s="222">
        <v>5675</v>
      </c>
      <c r="X17" s="223">
        <v>0.15</v>
      </c>
      <c r="Y17" s="222">
        <v>7248</v>
      </c>
      <c r="Z17" s="223">
        <v>0.19</v>
      </c>
      <c r="AA17" s="222">
        <v>17811</v>
      </c>
      <c r="AB17" s="223">
        <v>0.47</v>
      </c>
      <c r="AC17" s="222">
        <v>7282</v>
      </c>
      <c r="AD17" s="224">
        <v>0.19</v>
      </c>
    </row>
    <row r="18" spans="1:30" ht="15.75" thickBot="1">
      <c r="A18" s="180">
        <v>8</v>
      </c>
      <c r="B18" s="179" t="s">
        <v>42</v>
      </c>
      <c r="C18" s="176">
        <v>4340</v>
      </c>
      <c r="D18" s="177">
        <v>0.12</v>
      </c>
      <c r="E18" s="176">
        <v>7811</v>
      </c>
      <c r="F18" s="177">
        <v>0.22</v>
      </c>
      <c r="G18" s="176">
        <v>17387</v>
      </c>
      <c r="H18" s="177">
        <v>0.49</v>
      </c>
      <c r="I18" s="176">
        <v>5883</v>
      </c>
      <c r="J18" s="178">
        <v>0.17</v>
      </c>
      <c r="K18" s="240">
        <v>8</v>
      </c>
      <c r="L18" s="241" t="s">
        <v>42</v>
      </c>
      <c r="M18" s="242">
        <v>3632</v>
      </c>
      <c r="N18" s="243">
        <v>0.1</v>
      </c>
      <c r="O18" s="242">
        <v>7810</v>
      </c>
      <c r="P18" s="243">
        <v>0.22</v>
      </c>
      <c r="Q18" s="242">
        <v>18549</v>
      </c>
      <c r="R18" s="243">
        <v>0.52</v>
      </c>
      <c r="S18" s="242">
        <v>5620</v>
      </c>
      <c r="T18" s="244">
        <v>0.16</v>
      </c>
      <c r="U18" s="230">
        <v>8</v>
      </c>
      <c r="V18" s="231" t="s">
        <v>42</v>
      </c>
      <c r="W18" s="232">
        <v>3795</v>
      </c>
      <c r="X18" s="233">
        <v>0.11</v>
      </c>
      <c r="Y18" s="232">
        <v>5882</v>
      </c>
      <c r="Z18" s="233">
        <v>0.16</v>
      </c>
      <c r="AA18" s="232">
        <v>18817</v>
      </c>
      <c r="AB18" s="233">
        <v>0.53</v>
      </c>
      <c r="AC18" s="232">
        <v>7216</v>
      </c>
      <c r="AD18" s="234">
        <v>0.2</v>
      </c>
    </row>
    <row r="19" spans="1:30" s="165" customFormat="1">
      <c r="A19" s="174"/>
      <c r="B19" s="174"/>
      <c r="C19" s="174"/>
      <c r="D19" s="175"/>
      <c r="E19" s="174"/>
      <c r="F19" s="175"/>
      <c r="G19" s="174"/>
      <c r="H19" s="175"/>
      <c r="I19" s="174"/>
      <c r="J19" s="175"/>
      <c r="K19" s="174"/>
      <c r="L19" s="174"/>
      <c r="M19" s="174"/>
      <c r="N19" s="175"/>
      <c r="O19" s="174"/>
      <c r="P19" s="175"/>
      <c r="Q19" s="174"/>
      <c r="R19" s="175"/>
      <c r="S19" s="174"/>
      <c r="T19" s="175"/>
    </row>
    <row r="21" spans="1:30" ht="22.9" customHeight="1"/>
  </sheetData>
  <mergeCells count="6">
    <mergeCell ref="U11:AD11"/>
    <mergeCell ref="A2:J2"/>
    <mergeCell ref="K2:T2"/>
    <mergeCell ref="U2:AD2"/>
    <mergeCell ref="A11:J11"/>
    <mergeCell ref="K11:T1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1"/>
  <sheetViews>
    <sheetView topLeftCell="A87" workbookViewId="0">
      <selection activeCell="A98" sqref="A98:J111"/>
    </sheetView>
  </sheetViews>
  <sheetFormatPr defaultRowHeight="15"/>
  <cols>
    <col min="5" max="6" width="9.7109375" bestFit="1" customWidth="1"/>
    <col min="11" max="12" width="9.7109375" bestFit="1" customWidth="1"/>
    <col min="14" max="14" width="14.7109375" customWidth="1"/>
    <col min="19" max="19" width="12.7109375" customWidth="1"/>
    <col min="25" max="25" width="9.7109375" bestFit="1" customWidth="1"/>
  </cols>
  <sheetData>
    <row r="1" spans="1:25">
      <c r="N1" s="347" t="s">
        <v>28</v>
      </c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1:25">
      <c r="B2" s="347" t="s">
        <v>48</v>
      </c>
      <c r="C2" s="348"/>
      <c r="D2" s="348"/>
      <c r="E2" s="348"/>
      <c r="F2" s="348"/>
      <c r="G2" s="348"/>
      <c r="H2" s="348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.75" thickBot="1">
      <c r="B3" s="16" t="s">
        <v>31</v>
      </c>
      <c r="C3" s="151"/>
      <c r="D3" s="151"/>
      <c r="E3" s="151"/>
      <c r="F3" s="16" t="s">
        <v>32</v>
      </c>
      <c r="G3" s="151"/>
      <c r="H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5" ht="15.75" thickBot="1">
      <c r="B4" s="106" t="s">
        <v>30</v>
      </c>
      <c r="C4" s="107" t="s">
        <v>12</v>
      </c>
      <c r="D4" s="109" t="s">
        <v>11</v>
      </c>
      <c r="E4" s="16"/>
      <c r="F4" s="106" t="s">
        <v>30</v>
      </c>
      <c r="G4" s="107" t="s">
        <v>12</v>
      </c>
      <c r="H4" s="109" t="s">
        <v>11</v>
      </c>
      <c r="N4" s="347" t="s">
        <v>49</v>
      </c>
      <c r="O4" s="347"/>
      <c r="P4" s="347"/>
      <c r="Q4" s="347"/>
      <c r="R4" s="151"/>
      <c r="S4" s="347" t="s">
        <v>51</v>
      </c>
      <c r="T4" s="347"/>
      <c r="U4" s="347"/>
      <c r="V4" s="347"/>
      <c r="W4" s="151"/>
      <c r="X4" s="151"/>
      <c r="Y4" s="151"/>
    </row>
    <row r="5" spans="1:25" ht="15.75" thickBot="1">
      <c r="B5" s="102">
        <v>3</v>
      </c>
      <c r="C5" s="103">
        <f t="shared" ref="C5:C10" si="0">C70</f>
        <v>5496</v>
      </c>
      <c r="D5" s="105">
        <f t="shared" ref="D5:D10" si="1">E70+G70+I70</f>
        <v>32372</v>
      </c>
      <c r="E5" s="151"/>
      <c r="F5" s="102">
        <v>3</v>
      </c>
      <c r="G5" s="103">
        <f t="shared" ref="G5:G10" si="2">C76</f>
        <v>3713</v>
      </c>
      <c r="H5" s="105">
        <f t="shared" ref="H5:H10" si="3">E76+G76+I76</f>
        <v>34125</v>
      </c>
      <c r="N5" s="16" t="s">
        <v>26</v>
      </c>
      <c r="O5" s="151"/>
      <c r="P5" s="151"/>
      <c r="Q5" s="151"/>
      <c r="R5" s="151"/>
      <c r="S5" s="16" t="s">
        <v>26</v>
      </c>
      <c r="T5" s="151"/>
      <c r="U5" s="151"/>
      <c r="V5" s="151"/>
      <c r="W5" s="151"/>
      <c r="X5" s="151"/>
      <c r="Y5" s="151"/>
    </row>
    <row r="6" spans="1:25" ht="15.75" thickBot="1">
      <c r="B6" s="101">
        <v>4</v>
      </c>
      <c r="C6" s="103">
        <f t="shared" si="0"/>
        <v>4947</v>
      </c>
      <c r="D6" s="105">
        <f t="shared" si="1"/>
        <v>33183</v>
      </c>
      <c r="E6" s="151"/>
      <c r="F6" s="101">
        <v>4</v>
      </c>
      <c r="G6" s="103">
        <f t="shared" si="2"/>
        <v>5725</v>
      </c>
      <c r="H6" s="105">
        <f t="shared" si="3"/>
        <v>32389</v>
      </c>
      <c r="N6" s="121" t="s">
        <v>24</v>
      </c>
      <c r="O6" s="122" t="s">
        <v>21</v>
      </c>
      <c r="P6" s="123" t="s">
        <v>22</v>
      </c>
      <c r="Q6" s="124" t="s">
        <v>23</v>
      </c>
      <c r="R6" s="151"/>
      <c r="S6" s="121" t="s">
        <v>24</v>
      </c>
      <c r="T6" s="122" t="s">
        <v>21</v>
      </c>
      <c r="U6" s="123" t="s">
        <v>22</v>
      </c>
      <c r="V6" s="124" t="s">
        <v>23</v>
      </c>
      <c r="W6" s="151"/>
      <c r="X6" s="151"/>
      <c r="Y6" s="151"/>
    </row>
    <row r="7" spans="1:25">
      <c r="B7" s="101">
        <v>5</v>
      </c>
      <c r="C7" s="103">
        <f t="shared" si="0"/>
        <v>5553</v>
      </c>
      <c r="D7" s="105">
        <f t="shared" si="1"/>
        <v>33351</v>
      </c>
      <c r="E7" s="151"/>
      <c r="F7" s="101">
        <v>5</v>
      </c>
      <c r="G7" s="103">
        <f t="shared" si="2"/>
        <v>6347</v>
      </c>
      <c r="H7" s="105">
        <f t="shared" si="3"/>
        <v>32535</v>
      </c>
      <c r="N7" s="125" t="s">
        <v>11</v>
      </c>
      <c r="O7" s="130">
        <f>D11</f>
        <v>194654</v>
      </c>
      <c r="P7" s="132">
        <f>D43</f>
        <v>194675</v>
      </c>
      <c r="Q7" s="134">
        <f>Q43</f>
        <v>192751</v>
      </c>
      <c r="R7" s="151"/>
      <c r="S7" s="125" t="s">
        <v>11</v>
      </c>
      <c r="T7" s="130">
        <f>H11</f>
        <v>190740</v>
      </c>
      <c r="U7" s="132">
        <f>H43</f>
        <v>194359</v>
      </c>
      <c r="V7" s="134">
        <f>U43</f>
        <v>193017</v>
      </c>
      <c r="W7" s="151"/>
      <c r="X7" s="151"/>
      <c r="Y7" s="151"/>
    </row>
    <row r="8" spans="1:25" ht="15.75" thickBot="1">
      <c r="B8" s="101">
        <v>6</v>
      </c>
      <c r="C8" s="103">
        <f t="shared" si="0"/>
        <v>4077</v>
      </c>
      <c r="D8" s="105">
        <f t="shared" si="1"/>
        <v>33141</v>
      </c>
      <c r="E8" s="151"/>
      <c r="F8" s="101">
        <v>6</v>
      </c>
      <c r="G8" s="103">
        <f t="shared" si="2"/>
        <v>7082</v>
      </c>
      <c r="H8" s="105">
        <f t="shared" si="3"/>
        <v>30124</v>
      </c>
      <c r="N8" s="126" t="s">
        <v>12</v>
      </c>
      <c r="O8" s="131">
        <f>C11</f>
        <v>29397</v>
      </c>
      <c r="P8" s="133">
        <f>C43</f>
        <v>28704</v>
      </c>
      <c r="Q8" s="135">
        <f>P43</f>
        <v>27009</v>
      </c>
      <c r="R8" s="151"/>
      <c r="S8" s="126" t="s">
        <v>12</v>
      </c>
      <c r="T8" s="131">
        <f>G11</f>
        <v>33259</v>
      </c>
      <c r="U8" s="133">
        <f>G43</f>
        <v>47472</v>
      </c>
      <c r="V8" s="135">
        <f>T43</f>
        <v>26769</v>
      </c>
      <c r="W8" s="151"/>
      <c r="X8" s="151"/>
      <c r="Y8" s="151"/>
    </row>
    <row r="9" spans="1:25">
      <c r="B9" s="101">
        <v>7</v>
      </c>
      <c r="C9" s="103">
        <f t="shared" si="0"/>
        <v>4404</v>
      </c>
      <c r="D9" s="105">
        <f t="shared" si="1"/>
        <v>32164</v>
      </c>
      <c r="E9" s="151"/>
      <c r="F9" s="101">
        <v>7</v>
      </c>
      <c r="G9" s="103">
        <f t="shared" si="2"/>
        <v>6052</v>
      </c>
      <c r="H9" s="105">
        <f t="shared" si="3"/>
        <v>30486</v>
      </c>
      <c r="N9" s="151"/>
      <c r="O9" s="140">
        <f>SUM(O7:O8)</f>
        <v>224051</v>
      </c>
      <c r="P9" s="140">
        <f>SUM(P7:P8)</f>
        <v>223379</v>
      </c>
      <c r="Q9" s="140">
        <f>SUM(Q7:Q8)</f>
        <v>219760</v>
      </c>
      <c r="R9" s="151"/>
      <c r="S9" s="151"/>
      <c r="T9" s="140">
        <f>SUM(T7:T8)</f>
        <v>223999</v>
      </c>
      <c r="U9" s="171">
        <f>SUM(U7:U8)</f>
        <v>241831</v>
      </c>
      <c r="V9" s="140">
        <f>SUM(V7:V8)</f>
        <v>219786</v>
      </c>
      <c r="W9" s="151"/>
      <c r="X9" s="151"/>
      <c r="Y9" s="151"/>
    </row>
    <row r="10" spans="1:25" ht="15.75" thickBot="1">
      <c r="B10" s="146">
        <v>8</v>
      </c>
      <c r="C10" s="103">
        <f t="shared" si="0"/>
        <v>4920</v>
      </c>
      <c r="D10" s="105">
        <f t="shared" si="1"/>
        <v>30443</v>
      </c>
      <c r="E10" s="151"/>
      <c r="F10" s="146">
        <v>8</v>
      </c>
      <c r="G10" s="103">
        <f t="shared" si="2"/>
        <v>4340</v>
      </c>
      <c r="H10" s="105">
        <f t="shared" si="3"/>
        <v>31081</v>
      </c>
      <c r="N10" s="94" t="s">
        <v>25</v>
      </c>
      <c r="O10" s="151"/>
      <c r="P10" s="151"/>
      <c r="Q10" s="151"/>
      <c r="R10" s="151"/>
      <c r="S10" s="94" t="s">
        <v>25</v>
      </c>
      <c r="T10" s="151"/>
      <c r="U10" s="151"/>
      <c r="V10" s="151"/>
      <c r="W10" s="151"/>
      <c r="X10" s="151"/>
      <c r="Y10" s="151"/>
    </row>
    <row r="11" spans="1:25" ht="15.75" thickBot="1">
      <c r="B11" s="106" t="s">
        <v>47</v>
      </c>
      <c r="C11" s="149">
        <f>SUM(C5:C10)</f>
        <v>29397</v>
      </c>
      <c r="D11" s="150">
        <f>SUM(D5:D10)</f>
        <v>194654</v>
      </c>
      <c r="E11" s="151"/>
      <c r="F11" s="106" t="s">
        <v>47</v>
      </c>
      <c r="G11" s="149">
        <f>SUM(G5:G10)</f>
        <v>33259</v>
      </c>
      <c r="H11" s="150">
        <f>SUM(H5:H10)</f>
        <v>190740</v>
      </c>
      <c r="N11" s="121" t="s">
        <v>24</v>
      </c>
      <c r="O11" s="122" t="s">
        <v>21</v>
      </c>
      <c r="P11" s="123" t="s">
        <v>22</v>
      </c>
      <c r="Q11" s="124" t="s">
        <v>23</v>
      </c>
      <c r="R11" s="151"/>
      <c r="S11" s="121" t="s">
        <v>24</v>
      </c>
      <c r="T11" s="122" t="s">
        <v>21</v>
      </c>
      <c r="U11" s="123" t="s">
        <v>22</v>
      </c>
      <c r="V11" s="124" t="s">
        <v>23</v>
      </c>
      <c r="W11" s="151"/>
      <c r="X11" s="151"/>
      <c r="Y11" s="151"/>
    </row>
    <row r="12" spans="1:25">
      <c r="N12" s="125" t="s">
        <v>11</v>
      </c>
      <c r="O12" s="114">
        <f>O7/(O7+O8)</f>
        <v>0.86879326581894301</v>
      </c>
      <c r="P12" s="112">
        <f>P7/(P7+P8)</f>
        <v>0.87150090205435604</v>
      </c>
      <c r="Q12" s="113">
        <f>Q7/(Q7+Q8)</f>
        <v>0.87709774299235532</v>
      </c>
      <c r="R12" s="151"/>
      <c r="S12" s="125" t="s">
        <v>11</v>
      </c>
      <c r="T12" s="114">
        <f>T7/(T7+T8)</f>
        <v>0.851521658578833</v>
      </c>
      <c r="U12" s="112">
        <f>U7/(U7+U8)</f>
        <v>0.80369762354702245</v>
      </c>
      <c r="V12" s="113">
        <f>V7/(V7+V8)</f>
        <v>0.87820425322814011</v>
      </c>
      <c r="W12" s="151"/>
      <c r="X12" s="151"/>
      <c r="Y12" s="151"/>
    </row>
    <row r="13" spans="1:25" ht="15.75" thickBot="1">
      <c r="B13" s="16" t="s">
        <v>31</v>
      </c>
      <c r="H13" s="16" t="s">
        <v>32</v>
      </c>
      <c r="N13" s="126" t="s">
        <v>12</v>
      </c>
      <c r="O13" s="115">
        <f>O8/(O7+O8)</f>
        <v>0.13120673418105699</v>
      </c>
      <c r="P13" s="110">
        <f>P8/(P7+P8)</f>
        <v>0.12849909794564396</v>
      </c>
      <c r="Q13" s="111">
        <f>Q8/(Q7+Q8)</f>
        <v>0.12290225700764471</v>
      </c>
      <c r="R13" s="151"/>
      <c r="S13" s="126" t="s">
        <v>12</v>
      </c>
      <c r="T13" s="115">
        <f>T8/(T7+T8)</f>
        <v>0.14847834142116706</v>
      </c>
      <c r="U13" s="110">
        <f>U8/(U7+U8)</f>
        <v>0.19630237645297749</v>
      </c>
      <c r="V13" s="111">
        <f>V8/(V7+V8)</f>
        <v>0.12179574677185991</v>
      </c>
      <c r="W13" s="151"/>
      <c r="X13" s="151"/>
      <c r="Y13" s="151"/>
    </row>
    <row r="14" spans="1:25" ht="15.75" thickBot="1">
      <c r="A14" s="151"/>
      <c r="B14" s="106" t="s">
        <v>30</v>
      </c>
      <c r="C14" s="107" t="s">
        <v>10</v>
      </c>
      <c r="D14" s="108" t="s">
        <v>9</v>
      </c>
      <c r="E14" s="108" t="s">
        <v>8</v>
      </c>
      <c r="F14" s="109" t="s">
        <v>7</v>
      </c>
      <c r="H14" s="106" t="s">
        <v>30</v>
      </c>
      <c r="I14" s="107" t="s">
        <v>10</v>
      </c>
      <c r="J14" s="108" t="s">
        <v>9</v>
      </c>
      <c r="K14" s="108" t="s">
        <v>8</v>
      </c>
      <c r="L14" s="109" t="s">
        <v>7</v>
      </c>
      <c r="N14" s="151"/>
      <c r="O14" s="95">
        <f>SUM(O12:O13)</f>
        <v>1</v>
      </c>
      <c r="P14" s="151"/>
      <c r="Q14" s="151"/>
      <c r="R14" s="151"/>
      <c r="S14" s="151"/>
      <c r="T14" s="151"/>
      <c r="U14" s="95">
        <f>SUM(U12:U13)</f>
        <v>1</v>
      </c>
      <c r="V14" s="151"/>
      <c r="W14" s="151"/>
      <c r="X14" s="151"/>
      <c r="Y14" s="151"/>
    </row>
    <row r="15" spans="1:25" ht="15.75" thickBot="1">
      <c r="A15" s="151"/>
      <c r="B15" s="102">
        <v>3</v>
      </c>
      <c r="C15" s="103">
        <f>C70</f>
        <v>5496</v>
      </c>
      <c r="D15" s="104">
        <f>E70</f>
        <v>12472</v>
      </c>
      <c r="E15" s="104">
        <f>G70</f>
        <v>13394</v>
      </c>
      <c r="F15" s="105">
        <f>I70</f>
        <v>6506</v>
      </c>
      <c r="H15" s="102">
        <v>3</v>
      </c>
      <c r="I15" s="103">
        <f>C76</f>
        <v>3713</v>
      </c>
      <c r="J15" s="104">
        <f>E76</f>
        <v>9780</v>
      </c>
      <c r="K15" s="104">
        <f>G76</f>
        <v>18352</v>
      </c>
      <c r="L15" s="105">
        <f>I76</f>
        <v>5993</v>
      </c>
      <c r="N15" s="94" t="s">
        <v>27</v>
      </c>
      <c r="O15" s="151"/>
      <c r="P15" s="151"/>
      <c r="Q15" s="151"/>
      <c r="R15" s="151"/>
      <c r="S15" s="94" t="s">
        <v>27</v>
      </c>
      <c r="T15" s="151"/>
      <c r="U15" s="151"/>
      <c r="V15" s="151"/>
      <c r="W15" s="151"/>
      <c r="X15" s="151"/>
      <c r="Y15" s="151"/>
    </row>
    <row r="16" spans="1:25" ht="15.75" thickBot="1">
      <c r="B16" s="101">
        <v>4</v>
      </c>
      <c r="C16" s="99">
        <f t="shared" ref="C16:C20" si="4">C71</f>
        <v>4947</v>
      </c>
      <c r="D16" s="93">
        <f t="shared" ref="D16:D20" si="5">E71</f>
        <v>12461</v>
      </c>
      <c r="E16" s="93">
        <f t="shared" ref="E16:E20" si="6">G71</f>
        <v>15206</v>
      </c>
      <c r="F16" s="96">
        <f t="shared" ref="F16:F20" si="7">I71</f>
        <v>5516</v>
      </c>
      <c r="H16" s="101">
        <v>4</v>
      </c>
      <c r="I16" s="103">
        <f t="shared" ref="I16:I20" si="8">C77</f>
        <v>5725</v>
      </c>
      <c r="J16" s="104">
        <f t="shared" ref="J16:J20" si="9">E77</f>
        <v>10132</v>
      </c>
      <c r="K16" s="104">
        <f t="shared" ref="K16:K20" si="10">G77</f>
        <v>18214</v>
      </c>
      <c r="L16" s="105">
        <f t="shared" ref="L16:L20" si="11">I77</f>
        <v>4043</v>
      </c>
      <c r="N16" s="121" t="s">
        <v>24</v>
      </c>
      <c r="O16" s="122" t="s">
        <v>21</v>
      </c>
      <c r="P16" s="123" t="s">
        <v>22</v>
      </c>
      <c r="Q16" s="124" t="s">
        <v>23</v>
      </c>
      <c r="R16" s="151"/>
      <c r="S16" s="121" t="s">
        <v>24</v>
      </c>
      <c r="T16" s="122" t="s">
        <v>21</v>
      </c>
      <c r="U16" s="123" t="s">
        <v>22</v>
      </c>
      <c r="V16" s="124" t="s">
        <v>23</v>
      </c>
      <c r="W16" s="151"/>
      <c r="X16" s="151"/>
      <c r="Y16" s="151"/>
    </row>
    <row r="17" spans="2:25" s="145" customFormat="1" ht="15.75">
      <c r="B17" s="101">
        <v>5</v>
      </c>
      <c r="C17" s="99">
        <f t="shared" si="4"/>
        <v>5553</v>
      </c>
      <c r="D17" s="93">
        <f t="shared" si="5"/>
        <v>13466</v>
      </c>
      <c r="E17" s="93">
        <f t="shared" si="6"/>
        <v>16530</v>
      </c>
      <c r="F17" s="96">
        <f t="shared" si="7"/>
        <v>3355</v>
      </c>
      <c r="H17" s="101">
        <v>5</v>
      </c>
      <c r="I17" s="103">
        <f t="shared" si="8"/>
        <v>6347</v>
      </c>
      <c r="J17" s="104">
        <f t="shared" si="9"/>
        <v>9944</v>
      </c>
      <c r="K17" s="104">
        <f t="shared" si="10"/>
        <v>16932</v>
      </c>
      <c r="L17" s="105">
        <f t="shared" si="11"/>
        <v>5659</v>
      </c>
      <c r="N17" s="127" t="s">
        <v>7</v>
      </c>
      <c r="O17" s="130">
        <f>F21</f>
        <v>21410</v>
      </c>
      <c r="P17" s="130">
        <f>F53</f>
        <v>25550</v>
      </c>
      <c r="Q17" s="138">
        <f>S53</f>
        <v>26900</v>
      </c>
      <c r="R17" s="151"/>
      <c r="S17" s="127" t="s">
        <v>7</v>
      </c>
      <c r="T17" s="130">
        <f>L21</f>
        <v>31111</v>
      </c>
      <c r="U17" s="130">
        <f>L53</f>
        <v>35014</v>
      </c>
      <c r="V17" s="138">
        <f>Y53</f>
        <v>39309</v>
      </c>
      <c r="W17" s="151"/>
      <c r="X17" s="151"/>
      <c r="Y17" s="151"/>
    </row>
    <row r="18" spans="2:25" s="145" customFormat="1" ht="15.75">
      <c r="B18" s="101">
        <v>6</v>
      </c>
      <c r="C18" s="99">
        <f t="shared" si="4"/>
        <v>4077</v>
      </c>
      <c r="D18" s="93">
        <f t="shared" si="5"/>
        <v>12906</v>
      </c>
      <c r="E18" s="93">
        <f t="shared" si="6"/>
        <v>17794</v>
      </c>
      <c r="F18" s="96">
        <f t="shared" si="7"/>
        <v>2441</v>
      </c>
      <c r="H18" s="101">
        <v>6</v>
      </c>
      <c r="I18" s="103">
        <f t="shared" si="8"/>
        <v>7082</v>
      </c>
      <c r="J18" s="104">
        <f t="shared" si="9"/>
        <v>9638</v>
      </c>
      <c r="K18" s="104">
        <f t="shared" si="10"/>
        <v>16096</v>
      </c>
      <c r="L18" s="105">
        <f t="shared" si="11"/>
        <v>4390</v>
      </c>
      <c r="N18" s="128" t="s">
        <v>8</v>
      </c>
      <c r="O18" s="136">
        <f>E21</f>
        <v>96839</v>
      </c>
      <c r="P18" s="137">
        <f>E53</f>
        <v>100219</v>
      </c>
      <c r="Q18" s="139">
        <f>R53</f>
        <v>101843</v>
      </c>
      <c r="R18" s="151"/>
      <c r="S18" s="128" t="s">
        <v>8</v>
      </c>
      <c r="T18" s="136">
        <f>K21</f>
        <v>104540</v>
      </c>
      <c r="U18" s="137">
        <f>K53</f>
        <v>106469</v>
      </c>
      <c r="V18" s="139">
        <f>X53</f>
        <v>107847</v>
      </c>
      <c r="W18" s="151"/>
      <c r="X18" s="151"/>
      <c r="Y18" s="151"/>
    </row>
    <row r="19" spans="2:25" s="145" customFormat="1" ht="15.75">
      <c r="B19" s="101">
        <v>7</v>
      </c>
      <c r="C19" s="99">
        <f t="shared" si="4"/>
        <v>4404</v>
      </c>
      <c r="D19" s="93">
        <f t="shared" si="5"/>
        <v>12533</v>
      </c>
      <c r="E19" s="93">
        <f t="shared" si="6"/>
        <v>17780</v>
      </c>
      <c r="F19" s="96">
        <f t="shared" si="7"/>
        <v>1851</v>
      </c>
      <c r="H19" s="101">
        <v>7</v>
      </c>
      <c r="I19" s="103">
        <f t="shared" si="8"/>
        <v>6052</v>
      </c>
      <c r="J19" s="104">
        <f t="shared" si="9"/>
        <v>7784</v>
      </c>
      <c r="K19" s="104">
        <f t="shared" si="10"/>
        <v>17559</v>
      </c>
      <c r="L19" s="105">
        <f t="shared" si="11"/>
        <v>5143</v>
      </c>
      <c r="N19" s="128" t="s">
        <v>9</v>
      </c>
      <c r="O19" s="136">
        <f>D21</f>
        <v>76405</v>
      </c>
      <c r="P19" s="137">
        <f>D53</f>
        <v>68906</v>
      </c>
      <c r="Q19" s="139">
        <f>Q53</f>
        <v>64008</v>
      </c>
      <c r="R19" s="151"/>
      <c r="S19" s="128" t="s">
        <v>9</v>
      </c>
      <c r="T19" s="136">
        <f>J21</f>
        <v>55089</v>
      </c>
      <c r="U19" s="137">
        <f>J53</f>
        <v>52876</v>
      </c>
      <c r="V19" s="139">
        <f>W53</f>
        <v>45861</v>
      </c>
      <c r="W19" s="151"/>
      <c r="X19" s="151"/>
      <c r="Y19" s="151"/>
    </row>
    <row r="20" spans="2:25" s="145" customFormat="1" ht="16.5" thickBot="1">
      <c r="B20" s="146">
        <v>8</v>
      </c>
      <c r="C20" s="147">
        <f t="shared" si="4"/>
        <v>4920</v>
      </c>
      <c r="D20" s="157">
        <f t="shared" si="5"/>
        <v>12567</v>
      </c>
      <c r="E20" s="157">
        <f t="shared" si="6"/>
        <v>16135</v>
      </c>
      <c r="F20" s="148">
        <f t="shared" si="7"/>
        <v>1741</v>
      </c>
      <c r="H20" s="146">
        <v>8</v>
      </c>
      <c r="I20" s="103">
        <f t="shared" si="8"/>
        <v>4340</v>
      </c>
      <c r="J20" s="104">
        <f t="shared" si="9"/>
        <v>7811</v>
      </c>
      <c r="K20" s="104">
        <f t="shared" si="10"/>
        <v>17387</v>
      </c>
      <c r="L20" s="105">
        <f t="shared" si="11"/>
        <v>5883</v>
      </c>
      <c r="N20" s="129" t="s">
        <v>10</v>
      </c>
      <c r="O20" s="131">
        <f>C21</f>
        <v>29397</v>
      </c>
      <c r="P20" s="133">
        <f>C53</f>
        <v>28704</v>
      </c>
      <c r="Q20" s="135">
        <f>P53</f>
        <v>27009</v>
      </c>
      <c r="R20" s="151"/>
      <c r="S20" s="129" t="s">
        <v>10</v>
      </c>
      <c r="T20" s="131">
        <f>I21</f>
        <v>33259</v>
      </c>
      <c r="U20" s="133">
        <f>I53</f>
        <v>28907</v>
      </c>
      <c r="V20" s="135">
        <f>V53</f>
        <v>26769</v>
      </c>
      <c r="W20" s="151"/>
      <c r="X20" s="151"/>
      <c r="Y20" s="151"/>
    </row>
    <row r="21" spans="2:25" s="145" customFormat="1" ht="15.75" thickBot="1">
      <c r="B21" s="106" t="s">
        <v>47</v>
      </c>
      <c r="C21" s="149">
        <f>SUM(C15:C20)</f>
        <v>29397</v>
      </c>
      <c r="D21" s="158">
        <f>SUM(D15:D20)</f>
        <v>76405</v>
      </c>
      <c r="E21" s="158">
        <f>SUM(E15:E20)</f>
        <v>96839</v>
      </c>
      <c r="F21" s="150">
        <f>SUM(F15:F20)</f>
        <v>21410</v>
      </c>
      <c r="H21" s="106" t="s">
        <v>47</v>
      </c>
      <c r="I21" s="149">
        <f>SUM(I15:I20)</f>
        <v>33259</v>
      </c>
      <c r="J21" s="158">
        <f>SUM(J15:J20)</f>
        <v>55089</v>
      </c>
      <c r="K21" s="158">
        <f>SUM(K15:K20)</f>
        <v>104540</v>
      </c>
      <c r="L21" s="150">
        <f>SUM(L15:L20)</f>
        <v>31111</v>
      </c>
      <c r="N21" s="151"/>
      <c r="O21" s="140">
        <f>SUM(O17:O20)</f>
        <v>224051</v>
      </c>
      <c r="P21" s="140">
        <f>SUM(P17:P20)</f>
        <v>223379</v>
      </c>
      <c r="Q21" s="140">
        <f>SUM(Q17:Q20)</f>
        <v>219760</v>
      </c>
      <c r="R21" s="151"/>
      <c r="S21" s="151"/>
      <c r="T21" s="140">
        <f>SUM(T17:T20)</f>
        <v>223999</v>
      </c>
      <c r="U21" s="171">
        <f>SUM(U17:U20)</f>
        <v>223266</v>
      </c>
      <c r="V21" s="140">
        <f>SUM(V17:V20)</f>
        <v>219786</v>
      </c>
      <c r="W21" s="151"/>
      <c r="X21" s="151"/>
      <c r="Y21" s="151"/>
    </row>
    <row r="22" spans="2:25" s="145" customFormat="1" ht="15.75" thickBot="1">
      <c r="N22" s="94" t="s">
        <v>25</v>
      </c>
      <c r="O22" s="151"/>
      <c r="P22" s="151"/>
      <c r="Q22" s="151"/>
      <c r="R22" s="151"/>
      <c r="S22" s="94" t="s">
        <v>25</v>
      </c>
      <c r="T22" s="151"/>
      <c r="U22" s="151"/>
      <c r="V22" s="151"/>
      <c r="W22" s="151"/>
      <c r="X22" s="151"/>
      <c r="Y22" s="151"/>
    </row>
    <row r="23" spans="2:25" s="145" customFormat="1" ht="15.75" thickBot="1">
      <c r="N23" s="121" t="s">
        <v>24</v>
      </c>
      <c r="O23" s="122" t="s">
        <v>21</v>
      </c>
      <c r="P23" s="123" t="s">
        <v>22</v>
      </c>
      <c r="Q23" s="124" t="s">
        <v>23</v>
      </c>
      <c r="R23" s="151"/>
      <c r="S23" s="121" t="s">
        <v>24</v>
      </c>
      <c r="T23" s="122" t="s">
        <v>21</v>
      </c>
      <c r="U23" s="123" t="s">
        <v>22</v>
      </c>
      <c r="V23" s="124" t="s">
        <v>23</v>
      </c>
      <c r="W23" s="151"/>
      <c r="X23" s="151"/>
      <c r="Y23" s="151"/>
    </row>
    <row r="24" spans="2:25" s="145" customFormat="1" ht="15.75">
      <c r="N24" s="127" t="s">
        <v>7</v>
      </c>
      <c r="O24" s="114">
        <f>O17/SUM(O17:O20)</f>
        <v>9.5558600497208226E-2</v>
      </c>
      <c r="P24" s="114">
        <f t="shared" ref="P24:Q24" si="12">P17/SUM(P17:P20)</f>
        <v>0.11437959700777602</v>
      </c>
      <c r="Q24" s="118">
        <f t="shared" si="12"/>
        <v>0.1224062613760466</v>
      </c>
      <c r="R24" s="151"/>
      <c r="S24" s="127" t="s">
        <v>7</v>
      </c>
      <c r="T24" s="114">
        <f>T17/SUM(T17:T20)</f>
        <v>0.13888901289737901</v>
      </c>
      <c r="U24" s="114">
        <f t="shared" ref="U24:V24" si="13">U17/SUM(U17:U20)</f>
        <v>0.1568263864627843</v>
      </c>
      <c r="V24" s="118">
        <f t="shared" si="13"/>
        <v>0.17885124621222462</v>
      </c>
      <c r="W24" s="151"/>
      <c r="X24" s="151"/>
      <c r="Y24" s="151"/>
    </row>
    <row r="25" spans="2:25" s="145" customFormat="1" ht="15.75">
      <c r="N25" s="128" t="s">
        <v>8</v>
      </c>
      <c r="O25" s="117">
        <f>O18/SUM(O17:O20)</f>
        <v>0.43221855738202464</v>
      </c>
      <c r="P25" s="117">
        <f t="shared" ref="P25:Q25" si="14">P18/SUM(P17:P20)</f>
        <v>0.44865005215351489</v>
      </c>
      <c r="Q25" s="119">
        <f t="shared" si="14"/>
        <v>0.463428285402257</v>
      </c>
      <c r="R25" s="151"/>
      <c r="S25" s="128" t="s">
        <v>8</v>
      </c>
      <c r="T25" s="117">
        <f>T18/SUM(T17:T20)</f>
        <v>0.4666985120469288</v>
      </c>
      <c r="U25" s="117">
        <f t="shared" ref="U25:V25" si="15">U18/SUM(U17:U20)</f>
        <v>0.47687063861044671</v>
      </c>
      <c r="V25" s="119">
        <f t="shared" si="15"/>
        <v>0.49069094482815101</v>
      </c>
      <c r="W25" s="151"/>
      <c r="X25" s="151"/>
      <c r="Y25" s="151"/>
    </row>
    <row r="26" spans="2:25" s="145" customFormat="1" ht="15.75">
      <c r="N26" s="128" t="s">
        <v>9</v>
      </c>
      <c r="O26" s="117">
        <f>O19/SUM(O17:O20)</f>
        <v>0.34101610793971016</v>
      </c>
      <c r="P26" s="117">
        <f>P19/SUM(P17:P20)</f>
        <v>0.30847125289306515</v>
      </c>
      <c r="Q26" s="119">
        <f>Q19/SUM(Q17:Q20)</f>
        <v>0.29126319621405167</v>
      </c>
      <c r="R26" s="151"/>
      <c r="S26" s="128" t="s">
        <v>9</v>
      </c>
      <c r="T26" s="117">
        <f>T19/SUM(T17:T20)</f>
        <v>0.24593413363452515</v>
      </c>
      <c r="U26" s="117">
        <f>U19/SUM(U17:U20)</f>
        <v>0.23682961131565039</v>
      </c>
      <c r="V26" s="119">
        <f>V19/SUM(V17:V20)</f>
        <v>0.20866206218776445</v>
      </c>
      <c r="W26" s="151"/>
      <c r="X26" s="151"/>
      <c r="Y26" s="151"/>
    </row>
    <row r="27" spans="2:25" ht="16.5" thickBot="1">
      <c r="N27" s="129" t="s">
        <v>10</v>
      </c>
      <c r="O27" s="115">
        <f>O20/SUM(O17:O20)</f>
        <v>0.13120673418105699</v>
      </c>
      <c r="P27" s="115">
        <f t="shared" ref="P27:Q27" si="16">P20/SUM(P17:P20)</f>
        <v>0.12849909794564396</v>
      </c>
      <c r="Q27" s="120">
        <f t="shared" si="16"/>
        <v>0.12290225700764471</v>
      </c>
      <c r="R27" s="151"/>
      <c r="S27" s="129" t="s">
        <v>10</v>
      </c>
      <c r="T27" s="115">
        <f>T20/SUM(T17:T20)</f>
        <v>0.14847834142116706</v>
      </c>
      <c r="U27" s="115">
        <f t="shared" ref="U27:V27" si="17">U20/SUM(U17:U20)</f>
        <v>0.12947336361111858</v>
      </c>
      <c r="V27" s="120">
        <f t="shared" si="17"/>
        <v>0.12179574677185991</v>
      </c>
      <c r="W27" s="151"/>
      <c r="X27" s="151"/>
      <c r="Y27" s="151"/>
    </row>
    <row r="34" spans="2:25" s="159" customFormat="1">
      <c r="B34" s="347" t="s">
        <v>50</v>
      </c>
      <c r="C34" s="348"/>
      <c r="D34" s="348"/>
      <c r="E34" s="348"/>
      <c r="F34" s="348"/>
      <c r="G34" s="348"/>
      <c r="H34" s="348"/>
      <c r="O34" s="347" t="s">
        <v>52</v>
      </c>
      <c r="P34" s="348"/>
      <c r="Q34" s="348"/>
      <c r="R34" s="348"/>
      <c r="S34" s="348"/>
      <c r="T34" s="348"/>
      <c r="U34" s="348"/>
    </row>
    <row r="35" spans="2:25" s="159" customFormat="1" ht="15.75" thickBot="1">
      <c r="B35" s="16" t="s">
        <v>31</v>
      </c>
      <c r="F35" s="16" t="s">
        <v>32</v>
      </c>
      <c r="O35" s="16" t="s">
        <v>31</v>
      </c>
      <c r="S35" s="16" t="s">
        <v>32</v>
      </c>
    </row>
    <row r="36" spans="2:25" s="159" customFormat="1" ht="15.75" thickBot="1">
      <c r="B36" s="106" t="s">
        <v>30</v>
      </c>
      <c r="C36" s="107" t="s">
        <v>12</v>
      </c>
      <c r="D36" s="109" t="s">
        <v>11</v>
      </c>
      <c r="E36" s="16"/>
      <c r="F36" s="106" t="s">
        <v>30</v>
      </c>
      <c r="G36" s="107" t="s">
        <v>12</v>
      </c>
      <c r="H36" s="109" t="s">
        <v>11</v>
      </c>
      <c r="O36" s="106" t="s">
        <v>30</v>
      </c>
      <c r="P36" s="107" t="s">
        <v>12</v>
      </c>
      <c r="Q36" s="109" t="s">
        <v>11</v>
      </c>
      <c r="R36" s="16"/>
      <c r="S36" s="106" t="s">
        <v>30</v>
      </c>
      <c r="T36" s="107" t="s">
        <v>12</v>
      </c>
      <c r="U36" s="109" t="s">
        <v>11</v>
      </c>
    </row>
    <row r="37" spans="2:25" s="159" customFormat="1">
      <c r="B37" s="102">
        <v>3</v>
      </c>
      <c r="C37" s="103">
        <f>P70</f>
        <v>5249</v>
      </c>
      <c r="D37" s="105">
        <f>R70+T70+V70</f>
        <v>31605</v>
      </c>
      <c r="F37" s="102">
        <v>3</v>
      </c>
      <c r="G37" s="103">
        <f>C76</f>
        <v>3713</v>
      </c>
      <c r="H37" s="105">
        <f>R76+T76+V76</f>
        <v>33771</v>
      </c>
      <c r="O37" s="102">
        <v>3</v>
      </c>
      <c r="P37" s="103">
        <f>C100</f>
        <v>4799</v>
      </c>
      <c r="Q37" s="105">
        <f>E100+G100+I100</f>
        <v>32130</v>
      </c>
      <c r="S37" s="102">
        <v>3</v>
      </c>
      <c r="T37" s="103">
        <f>C106</f>
        <v>3303</v>
      </c>
      <c r="U37" s="105">
        <f>E106+G106+I106</f>
        <v>33613</v>
      </c>
    </row>
    <row r="38" spans="2:25" s="159" customFormat="1">
      <c r="B38" s="101">
        <v>4</v>
      </c>
      <c r="C38" s="103">
        <f t="shared" ref="C38:C42" si="18">P71</f>
        <v>4212</v>
      </c>
      <c r="D38" s="105">
        <f t="shared" ref="D38:D42" si="19">R71+T71+V71</f>
        <v>33287</v>
      </c>
      <c r="F38" s="101">
        <v>4</v>
      </c>
      <c r="G38" s="103">
        <f t="shared" ref="G38:G42" si="20">R77</f>
        <v>9711</v>
      </c>
      <c r="H38" s="105">
        <f t="shared" ref="H38:H42" si="21">R77+T77+V77</f>
        <v>33341</v>
      </c>
      <c r="O38" s="101">
        <v>4</v>
      </c>
      <c r="P38" s="103">
        <f t="shared" ref="P38:P42" si="22">C101</f>
        <v>3828</v>
      </c>
      <c r="Q38" s="105">
        <f t="shared" ref="Q38:Q42" si="23">E101+G101+I101</f>
        <v>32000</v>
      </c>
      <c r="S38" s="101">
        <v>4</v>
      </c>
      <c r="T38" s="103">
        <f t="shared" ref="T38:T42" si="24">C107</f>
        <v>3670</v>
      </c>
      <c r="U38" s="105">
        <f t="shared" ref="U38:U42" si="25">E107+G107+I107</f>
        <v>32160</v>
      </c>
    </row>
    <row r="39" spans="2:25" s="159" customFormat="1">
      <c r="B39" s="101">
        <v>5</v>
      </c>
      <c r="C39" s="103">
        <f t="shared" si="18"/>
        <v>4945</v>
      </c>
      <c r="D39" s="105">
        <f t="shared" si="19"/>
        <v>32790</v>
      </c>
      <c r="F39" s="101">
        <v>5</v>
      </c>
      <c r="G39" s="103">
        <f t="shared" si="20"/>
        <v>8869</v>
      </c>
      <c r="H39" s="105">
        <f t="shared" si="21"/>
        <v>32215</v>
      </c>
      <c r="O39" s="101">
        <v>5</v>
      </c>
      <c r="P39" s="103">
        <f t="shared" si="22"/>
        <v>4869</v>
      </c>
      <c r="Q39" s="105">
        <f t="shared" si="23"/>
        <v>31655</v>
      </c>
      <c r="S39" s="101">
        <v>5</v>
      </c>
      <c r="T39" s="103">
        <f t="shared" si="24"/>
        <v>4721</v>
      </c>
      <c r="U39" s="105">
        <f t="shared" si="25"/>
        <v>31811</v>
      </c>
    </row>
    <row r="40" spans="2:25" s="159" customFormat="1">
      <c r="B40" s="101">
        <v>6</v>
      </c>
      <c r="C40" s="103">
        <f t="shared" si="18"/>
        <v>4517</v>
      </c>
      <c r="D40" s="105">
        <f t="shared" si="19"/>
        <v>33979</v>
      </c>
      <c r="F40" s="101">
        <v>6</v>
      </c>
      <c r="G40" s="103">
        <f t="shared" si="20"/>
        <v>9197</v>
      </c>
      <c r="H40" s="105">
        <f t="shared" si="21"/>
        <v>31483</v>
      </c>
      <c r="O40" s="101">
        <v>6</v>
      </c>
      <c r="P40" s="103">
        <f t="shared" si="22"/>
        <v>4178</v>
      </c>
      <c r="Q40" s="105">
        <f t="shared" si="23"/>
        <v>32600</v>
      </c>
      <c r="S40" s="101">
        <v>6</v>
      </c>
      <c r="T40" s="103">
        <f t="shared" si="24"/>
        <v>5605</v>
      </c>
      <c r="U40" s="105">
        <f t="shared" si="25"/>
        <v>31177</v>
      </c>
    </row>
    <row r="41" spans="2:25" s="159" customFormat="1">
      <c r="B41" s="101">
        <v>7</v>
      </c>
      <c r="C41" s="103">
        <f t="shared" si="18"/>
        <v>4559</v>
      </c>
      <c r="D41" s="105">
        <f t="shared" si="19"/>
        <v>32636</v>
      </c>
      <c r="F41" s="101">
        <v>7</v>
      </c>
      <c r="G41" s="103">
        <f t="shared" si="20"/>
        <v>8172</v>
      </c>
      <c r="H41" s="105">
        <f t="shared" si="21"/>
        <v>31570</v>
      </c>
      <c r="O41" s="101">
        <v>7</v>
      </c>
      <c r="P41" s="103">
        <f t="shared" si="22"/>
        <v>4399</v>
      </c>
      <c r="Q41" s="105">
        <f t="shared" si="23"/>
        <v>33635</v>
      </c>
      <c r="S41" s="101">
        <v>7</v>
      </c>
      <c r="T41" s="103">
        <f t="shared" si="24"/>
        <v>5675</v>
      </c>
      <c r="U41" s="105">
        <f t="shared" si="25"/>
        <v>32341</v>
      </c>
    </row>
    <row r="42" spans="2:25" s="159" customFormat="1" ht="15.75" thickBot="1">
      <c r="B42" s="146">
        <v>8</v>
      </c>
      <c r="C42" s="103">
        <f t="shared" si="18"/>
        <v>5222</v>
      </c>
      <c r="D42" s="105">
        <f t="shared" si="19"/>
        <v>30378</v>
      </c>
      <c r="F42" s="146">
        <v>8</v>
      </c>
      <c r="G42" s="103">
        <f t="shared" si="20"/>
        <v>7810</v>
      </c>
      <c r="H42" s="105">
        <f t="shared" si="21"/>
        <v>31979</v>
      </c>
      <c r="O42" s="146">
        <v>8</v>
      </c>
      <c r="P42" s="103">
        <f t="shared" si="22"/>
        <v>4936</v>
      </c>
      <c r="Q42" s="105">
        <f t="shared" si="23"/>
        <v>30731</v>
      </c>
      <c r="S42" s="146">
        <v>8</v>
      </c>
      <c r="T42" s="103">
        <f t="shared" si="24"/>
        <v>3795</v>
      </c>
      <c r="U42" s="105">
        <f t="shared" si="25"/>
        <v>31915</v>
      </c>
    </row>
    <row r="43" spans="2:25" s="159" customFormat="1" ht="15.75" thickBot="1">
      <c r="B43" s="106" t="s">
        <v>47</v>
      </c>
      <c r="C43" s="149">
        <f>SUM(C37:C42)</f>
        <v>28704</v>
      </c>
      <c r="D43" s="150">
        <f>SUM(D37:D42)</f>
        <v>194675</v>
      </c>
      <c r="F43" s="106" t="s">
        <v>47</v>
      </c>
      <c r="G43" s="149">
        <f>SUM(G37:G42)</f>
        <v>47472</v>
      </c>
      <c r="H43" s="150">
        <f>SUM(H37:H42)</f>
        <v>194359</v>
      </c>
      <c r="O43" s="106" t="s">
        <v>47</v>
      </c>
      <c r="P43" s="149">
        <f>SUM(P37:P42)</f>
        <v>27009</v>
      </c>
      <c r="Q43" s="150">
        <f>SUM(Q37:Q42)</f>
        <v>192751</v>
      </c>
      <c r="S43" s="106" t="s">
        <v>47</v>
      </c>
      <c r="T43" s="149">
        <f>SUM(T37:T42)</f>
        <v>26769</v>
      </c>
      <c r="U43" s="150">
        <f>SUM(U37:U42)</f>
        <v>193017</v>
      </c>
    </row>
    <row r="44" spans="2:25" s="159" customFormat="1"/>
    <row r="45" spans="2:25" s="159" customFormat="1" ht="15.75" thickBot="1">
      <c r="B45" s="16" t="s">
        <v>31</v>
      </c>
      <c r="H45" s="16" t="s">
        <v>32</v>
      </c>
      <c r="O45" s="16" t="s">
        <v>31</v>
      </c>
      <c r="U45" s="16" t="s">
        <v>32</v>
      </c>
    </row>
    <row r="46" spans="2:25" s="159" customFormat="1" ht="15.75" thickBot="1">
      <c r="B46" s="106" t="s">
        <v>30</v>
      </c>
      <c r="C46" s="107" t="s">
        <v>10</v>
      </c>
      <c r="D46" s="108" t="s">
        <v>9</v>
      </c>
      <c r="E46" s="108" t="s">
        <v>8</v>
      </c>
      <c r="F46" s="109" t="s">
        <v>7</v>
      </c>
      <c r="H46" s="106" t="s">
        <v>30</v>
      </c>
      <c r="I46" s="107" t="s">
        <v>10</v>
      </c>
      <c r="J46" s="108" t="s">
        <v>9</v>
      </c>
      <c r="K46" s="108" t="s">
        <v>8</v>
      </c>
      <c r="L46" s="109" t="s">
        <v>7</v>
      </c>
      <c r="O46" s="106" t="s">
        <v>30</v>
      </c>
      <c r="P46" s="107" t="s">
        <v>10</v>
      </c>
      <c r="Q46" s="108" t="s">
        <v>9</v>
      </c>
      <c r="R46" s="108" t="s">
        <v>8</v>
      </c>
      <c r="S46" s="109" t="s">
        <v>7</v>
      </c>
      <c r="U46" s="106" t="s">
        <v>30</v>
      </c>
      <c r="V46" s="107" t="s">
        <v>10</v>
      </c>
      <c r="W46" s="108" t="s">
        <v>9</v>
      </c>
      <c r="X46" s="108" t="s">
        <v>8</v>
      </c>
      <c r="Y46" s="109" t="s">
        <v>7</v>
      </c>
    </row>
    <row r="47" spans="2:25" s="159" customFormat="1">
      <c r="B47" s="102">
        <v>3</v>
      </c>
      <c r="C47" s="103">
        <f>P70</f>
        <v>5249</v>
      </c>
      <c r="D47" s="104">
        <f>R70</f>
        <v>11894</v>
      </c>
      <c r="E47" s="104">
        <f>T70</f>
        <v>12938</v>
      </c>
      <c r="F47" s="105">
        <f>V70</f>
        <v>6773</v>
      </c>
      <c r="H47" s="102">
        <v>3</v>
      </c>
      <c r="I47" s="103">
        <f>P76</f>
        <v>3045</v>
      </c>
      <c r="J47" s="104">
        <f>R76</f>
        <v>9117</v>
      </c>
      <c r="K47" s="104">
        <f>T76</f>
        <v>17708</v>
      </c>
      <c r="L47" s="105">
        <f>V76</f>
        <v>6946</v>
      </c>
      <c r="O47" s="102">
        <v>3</v>
      </c>
      <c r="P47" s="103">
        <f>C100</f>
        <v>4799</v>
      </c>
      <c r="Q47" s="104">
        <f>E100</f>
        <v>10476</v>
      </c>
      <c r="R47" s="104">
        <f>G100</f>
        <v>14494</v>
      </c>
      <c r="S47" s="105">
        <f>I100</f>
        <v>7160</v>
      </c>
      <c r="U47" s="102">
        <v>3</v>
      </c>
      <c r="V47" s="103">
        <f>C106</f>
        <v>3303</v>
      </c>
      <c r="W47" s="104">
        <f>E106</f>
        <v>8811</v>
      </c>
      <c r="X47" s="104">
        <f>G106</f>
        <v>17658</v>
      </c>
      <c r="Y47" s="105">
        <f>I106</f>
        <v>7144</v>
      </c>
    </row>
    <row r="48" spans="2:25" s="159" customFormat="1">
      <c r="B48" s="101">
        <v>4</v>
      </c>
      <c r="C48" s="103">
        <f t="shared" ref="C48:C52" si="26">P71</f>
        <v>4212</v>
      </c>
      <c r="D48" s="104">
        <f t="shared" ref="D48:D52" si="27">R71</f>
        <v>11489</v>
      </c>
      <c r="E48" s="104">
        <f t="shared" ref="E48:E52" si="28">T71</f>
        <v>15243</v>
      </c>
      <c r="F48" s="105">
        <f t="shared" ref="F48:F52" si="29">V71</f>
        <v>6555</v>
      </c>
      <c r="H48" s="101">
        <v>4</v>
      </c>
      <c r="I48" s="103">
        <f t="shared" ref="I48:I52" si="30">P77</f>
        <v>4137</v>
      </c>
      <c r="J48" s="104">
        <f t="shared" ref="J48:J52" si="31">R77</f>
        <v>9711</v>
      </c>
      <c r="K48" s="104">
        <f t="shared" ref="K48:K52" si="32">T77</f>
        <v>18825</v>
      </c>
      <c r="L48" s="105">
        <f t="shared" ref="L48:L52" si="33">V77</f>
        <v>4805</v>
      </c>
      <c r="O48" s="101">
        <v>4</v>
      </c>
      <c r="P48" s="103">
        <f t="shared" ref="P48:P52" si="34">C101</f>
        <v>3828</v>
      </c>
      <c r="Q48" s="104">
        <f t="shared" ref="Q48:Q52" si="35">E101</f>
        <v>10742</v>
      </c>
      <c r="R48" s="104">
        <f t="shared" ref="R48:R52" si="36">G101</f>
        <v>14324</v>
      </c>
      <c r="S48" s="105">
        <f t="shared" ref="S48:S52" si="37">I101</f>
        <v>6934</v>
      </c>
      <c r="U48" s="101">
        <v>4</v>
      </c>
      <c r="V48" s="103">
        <f t="shared" ref="V48:V52" si="38">C107</f>
        <v>3670</v>
      </c>
      <c r="W48" s="104">
        <f t="shared" ref="W48:W52" si="39">E107</f>
        <v>7398</v>
      </c>
      <c r="X48" s="104">
        <f t="shared" ref="X48:X52" si="40">G107</f>
        <v>19365</v>
      </c>
      <c r="Y48" s="105">
        <f t="shared" ref="Y48:Y52" si="41">I107</f>
        <v>5397</v>
      </c>
    </row>
    <row r="49" spans="2:25" s="159" customFormat="1">
      <c r="B49" s="101">
        <v>5</v>
      </c>
      <c r="C49" s="103">
        <f t="shared" si="26"/>
        <v>4945</v>
      </c>
      <c r="D49" s="104">
        <f t="shared" si="27"/>
        <v>12019</v>
      </c>
      <c r="E49" s="104">
        <f t="shared" si="28"/>
        <v>16289</v>
      </c>
      <c r="F49" s="105">
        <f t="shared" si="29"/>
        <v>4482</v>
      </c>
      <c r="H49" s="101">
        <v>5</v>
      </c>
      <c r="I49" s="103">
        <f t="shared" si="30"/>
        <v>5488</v>
      </c>
      <c r="J49" s="104">
        <f t="shared" si="31"/>
        <v>8869</v>
      </c>
      <c r="K49" s="104">
        <f t="shared" si="32"/>
        <v>17151</v>
      </c>
      <c r="L49" s="105">
        <f t="shared" si="33"/>
        <v>6195</v>
      </c>
      <c r="O49" s="101">
        <v>5</v>
      </c>
      <c r="P49" s="103">
        <f t="shared" si="34"/>
        <v>4869</v>
      </c>
      <c r="Q49" s="104">
        <f t="shared" si="35"/>
        <v>10269</v>
      </c>
      <c r="R49" s="104">
        <f t="shared" si="36"/>
        <v>16626</v>
      </c>
      <c r="S49" s="105">
        <f t="shared" si="37"/>
        <v>4760</v>
      </c>
      <c r="U49" s="101">
        <v>5</v>
      </c>
      <c r="V49" s="103">
        <f t="shared" si="38"/>
        <v>4721</v>
      </c>
      <c r="W49" s="104">
        <f t="shared" si="39"/>
        <v>8435</v>
      </c>
      <c r="X49" s="104">
        <f t="shared" si="40"/>
        <v>16709</v>
      </c>
      <c r="Y49" s="105">
        <f t="shared" si="41"/>
        <v>6667</v>
      </c>
    </row>
    <row r="50" spans="2:25" s="159" customFormat="1">
      <c r="B50" s="101">
        <v>6</v>
      </c>
      <c r="C50" s="103">
        <f t="shared" si="26"/>
        <v>4517</v>
      </c>
      <c r="D50" s="104">
        <f t="shared" si="27"/>
        <v>12061</v>
      </c>
      <c r="E50" s="104">
        <f t="shared" si="28"/>
        <v>18571</v>
      </c>
      <c r="F50" s="105">
        <f t="shared" si="29"/>
        <v>3347</v>
      </c>
      <c r="H50" s="101">
        <v>6</v>
      </c>
      <c r="I50" s="103">
        <f t="shared" si="30"/>
        <v>6992</v>
      </c>
      <c r="J50" s="104">
        <f t="shared" si="31"/>
        <v>9197</v>
      </c>
      <c r="K50" s="104">
        <f t="shared" si="32"/>
        <v>16812</v>
      </c>
      <c r="L50" s="105">
        <f t="shared" si="33"/>
        <v>5474</v>
      </c>
      <c r="O50" s="101">
        <v>6</v>
      </c>
      <c r="P50" s="103">
        <f t="shared" si="34"/>
        <v>4178</v>
      </c>
      <c r="Q50" s="104">
        <f t="shared" si="35"/>
        <v>11593</v>
      </c>
      <c r="R50" s="104">
        <f t="shared" si="36"/>
        <v>17760</v>
      </c>
      <c r="S50" s="105">
        <f t="shared" si="37"/>
        <v>3247</v>
      </c>
      <c r="U50" s="101">
        <v>6</v>
      </c>
      <c r="V50" s="103">
        <f t="shared" si="38"/>
        <v>5605</v>
      </c>
      <c r="W50" s="104">
        <f t="shared" si="39"/>
        <v>8087</v>
      </c>
      <c r="X50" s="104">
        <f t="shared" si="40"/>
        <v>17487</v>
      </c>
      <c r="Y50" s="105">
        <f t="shared" si="41"/>
        <v>5603</v>
      </c>
    </row>
    <row r="51" spans="2:25" s="159" customFormat="1">
      <c r="B51" s="101">
        <v>7</v>
      </c>
      <c r="C51" s="103">
        <f t="shared" si="26"/>
        <v>4559</v>
      </c>
      <c r="D51" s="104">
        <f t="shared" si="27"/>
        <v>10489</v>
      </c>
      <c r="E51" s="104">
        <f t="shared" si="28"/>
        <v>20075</v>
      </c>
      <c r="F51" s="105">
        <f t="shared" si="29"/>
        <v>2072</v>
      </c>
      <c r="H51" s="101">
        <v>7</v>
      </c>
      <c r="I51" s="103">
        <f t="shared" si="30"/>
        <v>5613</v>
      </c>
      <c r="J51" s="104">
        <f t="shared" si="31"/>
        <v>8172</v>
      </c>
      <c r="K51" s="104">
        <f t="shared" si="32"/>
        <v>17424</v>
      </c>
      <c r="L51" s="105">
        <f t="shared" si="33"/>
        <v>5974</v>
      </c>
      <c r="O51" s="101">
        <v>7</v>
      </c>
      <c r="P51" s="103">
        <f t="shared" si="34"/>
        <v>4399</v>
      </c>
      <c r="Q51" s="104">
        <f t="shared" si="35"/>
        <v>9667</v>
      </c>
      <c r="R51" s="104">
        <f t="shared" si="36"/>
        <v>21663</v>
      </c>
      <c r="S51" s="105">
        <f t="shared" si="37"/>
        <v>2305</v>
      </c>
      <c r="U51" s="101">
        <v>7</v>
      </c>
      <c r="V51" s="103">
        <f t="shared" si="38"/>
        <v>5675</v>
      </c>
      <c r="W51" s="104">
        <f t="shared" si="39"/>
        <v>7248</v>
      </c>
      <c r="X51" s="104">
        <f t="shared" si="40"/>
        <v>17811</v>
      </c>
      <c r="Y51" s="105">
        <f t="shared" si="41"/>
        <v>7282</v>
      </c>
    </row>
    <row r="52" spans="2:25" s="159" customFormat="1" ht="15.75" thickBot="1">
      <c r="B52" s="146">
        <v>8</v>
      </c>
      <c r="C52" s="103">
        <f t="shared" si="26"/>
        <v>5222</v>
      </c>
      <c r="D52" s="104">
        <f t="shared" si="27"/>
        <v>10954</v>
      </c>
      <c r="E52" s="104">
        <f t="shared" si="28"/>
        <v>17103</v>
      </c>
      <c r="F52" s="105">
        <f t="shared" si="29"/>
        <v>2321</v>
      </c>
      <c r="H52" s="146">
        <v>8</v>
      </c>
      <c r="I52" s="103">
        <f t="shared" si="30"/>
        <v>3632</v>
      </c>
      <c r="J52" s="104">
        <f t="shared" si="31"/>
        <v>7810</v>
      </c>
      <c r="K52" s="104">
        <f t="shared" si="32"/>
        <v>18549</v>
      </c>
      <c r="L52" s="105">
        <f t="shared" si="33"/>
        <v>5620</v>
      </c>
      <c r="O52" s="146">
        <v>8</v>
      </c>
      <c r="P52" s="103">
        <f t="shared" si="34"/>
        <v>4936</v>
      </c>
      <c r="Q52" s="104">
        <f t="shared" si="35"/>
        <v>11261</v>
      </c>
      <c r="R52" s="104">
        <f t="shared" si="36"/>
        <v>16976</v>
      </c>
      <c r="S52" s="105">
        <f t="shared" si="37"/>
        <v>2494</v>
      </c>
      <c r="U52" s="146">
        <v>8</v>
      </c>
      <c r="V52" s="103">
        <f t="shared" si="38"/>
        <v>3795</v>
      </c>
      <c r="W52" s="104">
        <f t="shared" si="39"/>
        <v>5882</v>
      </c>
      <c r="X52" s="104">
        <f t="shared" si="40"/>
        <v>18817</v>
      </c>
      <c r="Y52" s="105">
        <f t="shared" si="41"/>
        <v>7216</v>
      </c>
    </row>
    <row r="53" spans="2:25" s="159" customFormat="1" ht="15.75" thickBot="1">
      <c r="B53" s="106" t="s">
        <v>47</v>
      </c>
      <c r="C53" s="149">
        <f>SUM(C47:C52)</f>
        <v>28704</v>
      </c>
      <c r="D53" s="158">
        <f>SUM(D47:D52)</f>
        <v>68906</v>
      </c>
      <c r="E53" s="158">
        <f>SUM(E47:E52)</f>
        <v>100219</v>
      </c>
      <c r="F53" s="150">
        <f>SUM(F47:F52)</f>
        <v>25550</v>
      </c>
      <c r="H53" s="106" t="s">
        <v>47</v>
      </c>
      <c r="I53" s="149">
        <f>SUM(I47:I52)</f>
        <v>28907</v>
      </c>
      <c r="J53" s="158">
        <f>SUM(J47:J52)</f>
        <v>52876</v>
      </c>
      <c r="K53" s="158">
        <f>SUM(K47:K52)</f>
        <v>106469</v>
      </c>
      <c r="L53" s="150">
        <f>SUM(L47:L52)</f>
        <v>35014</v>
      </c>
      <c r="O53" s="106" t="s">
        <v>47</v>
      </c>
      <c r="P53" s="149">
        <f>SUM(P47:P52)</f>
        <v>27009</v>
      </c>
      <c r="Q53" s="158">
        <f>SUM(Q47:Q52)</f>
        <v>64008</v>
      </c>
      <c r="R53" s="158">
        <f>SUM(R47:R52)</f>
        <v>101843</v>
      </c>
      <c r="S53" s="150">
        <f>SUM(S47:S52)</f>
        <v>26900</v>
      </c>
      <c r="U53" s="106" t="s">
        <v>47</v>
      </c>
      <c r="V53" s="149">
        <f>SUM(V47:V52)</f>
        <v>26769</v>
      </c>
      <c r="W53" s="158">
        <f>SUM(W47:W52)</f>
        <v>45861</v>
      </c>
      <c r="X53" s="158">
        <f>SUM(X47:X52)</f>
        <v>107847</v>
      </c>
      <c r="Y53" s="150">
        <f>SUM(Y47:Y52)</f>
        <v>39309</v>
      </c>
    </row>
    <row r="54" spans="2:25" s="159" customFormat="1"/>
    <row r="55" spans="2:25" s="159" customFormat="1"/>
    <row r="56" spans="2:25" s="159" customFormat="1"/>
    <row r="57" spans="2:25" s="159" customFormat="1"/>
    <row r="58" spans="2:25" s="159" customFormat="1"/>
    <row r="59" spans="2:25" s="159" customFormat="1"/>
    <row r="60" spans="2:25" s="159" customFormat="1"/>
    <row r="61" spans="2:25" s="159" customFormat="1"/>
    <row r="62" spans="2:25" s="159" customFormat="1"/>
    <row r="63" spans="2:25" s="159" customFormat="1"/>
    <row r="64" spans="2:25" s="159" customFormat="1"/>
    <row r="65" spans="1:23" s="159" customFormat="1"/>
    <row r="66" spans="1:23" s="159" customFormat="1"/>
    <row r="67" spans="1:23" ht="15.75" thickBot="1"/>
    <row r="68" spans="1:23" ht="15.75" thickBot="1">
      <c r="A68" s="151"/>
      <c r="B68" s="151"/>
      <c r="C68" s="368" t="s">
        <v>48</v>
      </c>
      <c r="D68" s="369"/>
      <c r="E68" s="370"/>
      <c r="F68" s="151"/>
      <c r="G68" s="151"/>
      <c r="H68" s="151"/>
      <c r="I68" s="151"/>
      <c r="J68" s="151"/>
      <c r="N68" s="159"/>
      <c r="O68" s="159"/>
      <c r="P68" s="371" t="s">
        <v>50</v>
      </c>
      <c r="Q68" s="372"/>
      <c r="R68" s="373"/>
      <c r="S68" s="159"/>
      <c r="T68" s="159"/>
      <c r="U68" s="159"/>
      <c r="V68" s="159"/>
      <c r="W68" s="159"/>
    </row>
    <row r="69" spans="1:23" ht="75">
      <c r="A69" s="152" t="s">
        <v>30</v>
      </c>
      <c r="B69" s="152" t="s">
        <v>33</v>
      </c>
      <c r="C69" s="156" t="s">
        <v>34</v>
      </c>
      <c r="D69" s="156" t="s">
        <v>35</v>
      </c>
      <c r="E69" s="156" t="s">
        <v>36</v>
      </c>
      <c r="F69" s="153" t="s">
        <v>37</v>
      </c>
      <c r="G69" s="153" t="s">
        <v>38</v>
      </c>
      <c r="H69" s="153" t="s">
        <v>39</v>
      </c>
      <c r="I69" s="153" t="s">
        <v>40</v>
      </c>
      <c r="J69" s="153" t="s">
        <v>41</v>
      </c>
      <c r="N69" s="160" t="s">
        <v>30</v>
      </c>
      <c r="O69" s="160" t="s">
        <v>33</v>
      </c>
      <c r="P69" s="164" t="s">
        <v>34</v>
      </c>
      <c r="Q69" s="164" t="s">
        <v>35</v>
      </c>
      <c r="R69" s="164" t="s">
        <v>36</v>
      </c>
      <c r="S69" s="161" t="s">
        <v>37</v>
      </c>
      <c r="T69" s="161" t="s">
        <v>38</v>
      </c>
      <c r="U69" s="161" t="s">
        <v>39</v>
      </c>
      <c r="V69" s="161" t="s">
        <v>40</v>
      </c>
      <c r="W69" s="161" t="s">
        <v>41</v>
      </c>
    </row>
    <row r="70" spans="1:23">
      <c r="A70" s="154">
        <v>3</v>
      </c>
      <c r="B70" s="154" t="s">
        <v>31</v>
      </c>
      <c r="C70" s="154">
        <v>5496</v>
      </c>
      <c r="D70" s="155">
        <v>0.15</v>
      </c>
      <c r="E70" s="154">
        <v>12472</v>
      </c>
      <c r="F70" s="155">
        <v>0.33</v>
      </c>
      <c r="G70" s="154">
        <v>13394</v>
      </c>
      <c r="H70" s="155">
        <v>0.35</v>
      </c>
      <c r="I70" s="154">
        <v>6506</v>
      </c>
      <c r="J70" s="155">
        <v>0.17</v>
      </c>
      <c r="N70" s="162">
        <v>3</v>
      </c>
      <c r="O70" s="162" t="s">
        <v>31</v>
      </c>
      <c r="P70" s="162">
        <v>5249</v>
      </c>
      <c r="Q70" s="163">
        <v>0.14000000000000001</v>
      </c>
      <c r="R70" s="162">
        <v>11894</v>
      </c>
      <c r="S70" s="163">
        <v>0.32</v>
      </c>
      <c r="T70" s="162">
        <v>12938</v>
      </c>
      <c r="U70" s="163">
        <v>0.35</v>
      </c>
      <c r="V70" s="162">
        <v>6773</v>
      </c>
      <c r="W70" s="163">
        <v>0.18</v>
      </c>
    </row>
    <row r="71" spans="1:23">
      <c r="A71" s="154">
        <v>4</v>
      </c>
      <c r="B71" s="154" t="s">
        <v>31</v>
      </c>
      <c r="C71" s="154">
        <v>4947</v>
      </c>
      <c r="D71" s="155">
        <v>0.13</v>
      </c>
      <c r="E71" s="154">
        <v>12461</v>
      </c>
      <c r="F71" s="155">
        <v>0.33</v>
      </c>
      <c r="G71" s="154">
        <v>15206</v>
      </c>
      <c r="H71" s="155">
        <v>0.4</v>
      </c>
      <c r="I71" s="154">
        <v>5516</v>
      </c>
      <c r="J71" s="155">
        <v>0.14000000000000001</v>
      </c>
      <c r="N71" s="162">
        <v>4</v>
      </c>
      <c r="O71" s="162" t="s">
        <v>31</v>
      </c>
      <c r="P71" s="162">
        <v>4212</v>
      </c>
      <c r="Q71" s="163">
        <v>0.11</v>
      </c>
      <c r="R71" s="162">
        <v>11489</v>
      </c>
      <c r="S71" s="163">
        <v>0.31</v>
      </c>
      <c r="T71" s="162">
        <v>15243</v>
      </c>
      <c r="U71" s="163">
        <v>0.41</v>
      </c>
      <c r="V71" s="162">
        <v>6555</v>
      </c>
      <c r="W71" s="163">
        <v>0.17</v>
      </c>
    </row>
    <row r="72" spans="1:23">
      <c r="A72" s="154">
        <v>5</v>
      </c>
      <c r="B72" s="154" t="s">
        <v>31</v>
      </c>
      <c r="C72" s="154">
        <v>5553</v>
      </c>
      <c r="D72" s="155">
        <v>0.14000000000000001</v>
      </c>
      <c r="E72" s="154">
        <v>13466</v>
      </c>
      <c r="F72" s="155">
        <v>0.35</v>
      </c>
      <c r="G72" s="154">
        <v>16530</v>
      </c>
      <c r="H72" s="155">
        <v>0.42</v>
      </c>
      <c r="I72" s="154">
        <v>3355</v>
      </c>
      <c r="J72" s="155">
        <v>0.09</v>
      </c>
      <c r="N72" s="162">
        <v>5</v>
      </c>
      <c r="O72" s="162" t="s">
        <v>31</v>
      </c>
      <c r="P72" s="162">
        <v>4945</v>
      </c>
      <c r="Q72" s="163">
        <v>0.13</v>
      </c>
      <c r="R72" s="162">
        <v>12019</v>
      </c>
      <c r="S72" s="163">
        <v>0.32</v>
      </c>
      <c r="T72" s="162">
        <v>16289</v>
      </c>
      <c r="U72" s="163">
        <v>0.43</v>
      </c>
      <c r="V72" s="162">
        <v>4482</v>
      </c>
      <c r="W72" s="163">
        <v>0.12</v>
      </c>
    </row>
    <row r="73" spans="1:23">
      <c r="A73" s="154">
        <v>6</v>
      </c>
      <c r="B73" s="154" t="s">
        <v>31</v>
      </c>
      <c r="C73" s="154">
        <v>4077</v>
      </c>
      <c r="D73" s="155">
        <v>0.11</v>
      </c>
      <c r="E73" s="154">
        <v>12906</v>
      </c>
      <c r="F73" s="155">
        <v>0.35</v>
      </c>
      <c r="G73" s="154">
        <v>17794</v>
      </c>
      <c r="H73" s="155">
        <v>0.48</v>
      </c>
      <c r="I73" s="154">
        <v>2441</v>
      </c>
      <c r="J73" s="155">
        <v>7.0000000000000007E-2</v>
      </c>
      <c r="N73" s="162">
        <v>6</v>
      </c>
      <c r="O73" s="162" t="s">
        <v>31</v>
      </c>
      <c r="P73" s="162">
        <v>4517</v>
      </c>
      <c r="Q73" s="163">
        <v>0.12</v>
      </c>
      <c r="R73" s="162">
        <v>12061</v>
      </c>
      <c r="S73" s="163">
        <v>0.31</v>
      </c>
      <c r="T73" s="162">
        <v>18571</v>
      </c>
      <c r="U73" s="163">
        <v>0.48</v>
      </c>
      <c r="V73" s="162">
        <v>3347</v>
      </c>
      <c r="W73" s="163">
        <v>0.09</v>
      </c>
    </row>
    <row r="74" spans="1:23">
      <c r="A74" s="154">
        <v>7</v>
      </c>
      <c r="B74" s="154" t="s">
        <v>31</v>
      </c>
      <c r="C74" s="154">
        <v>4404</v>
      </c>
      <c r="D74" s="155">
        <v>0.12</v>
      </c>
      <c r="E74" s="154">
        <v>12533</v>
      </c>
      <c r="F74" s="155">
        <v>0.34</v>
      </c>
      <c r="G74" s="154">
        <v>17780</v>
      </c>
      <c r="H74" s="155">
        <v>0.49</v>
      </c>
      <c r="I74" s="154">
        <v>1851</v>
      </c>
      <c r="J74" s="155">
        <v>0.05</v>
      </c>
      <c r="N74" s="162">
        <v>7</v>
      </c>
      <c r="O74" s="162" t="s">
        <v>31</v>
      </c>
      <c r="P74" s="162">
        <v>4559</v>
      </c>
      <c r="Q74" s="163">
        <v>0.12</v>
      </c>
      <c r="R74" s="162">
        <v>10489</v>
      </c>
      <c r="S74" s="163">
        <v>0.28000000000000003</v>
      </c>
      <c r="T74" s="162">
        <v>20075</v>
      </c>
      <c r="U74" s="163">
        <v>0.54</v>
      </c>
      <c r="V74" s="162">
        <v>2072</v>
      </c>
      <c r="W74" s="163">
        <v>0.06</v>
      </c>
    </row>
    <row r="75" spans="1:23">
      <c r="A75" s="154">
        <v>8</v>
      </c>
      <c r="B75" s="154" t="s">
        <v>31</v>
      </c>
      <c r="C75" s="154">
        <v>4920</v>
      </c>
      <c r="D75" s="155">
        <v>0.14000000000000001</v>
      </c>
      <c r="E75" s="154">
        <v>12567</v>
      </c>
      <c r="F75" s="155">
        <v>0.36</v>
      </c>
      <c r="G75" s="154">
        <v>16135</v>
      </c>
      <c r="H75" s="155">
        <v>0.46</v>
      </c>
      <c r="I75" s="154">
        <v>1741</v>
      </c>
      <c r="J75" s="155">
        <v>0.05</v>
      </c>
      <c r="N75" s="162">
        <v>8</v>
      </c>
      <c r="O75" s="162" t="s">
        <v>31</v>
      </c>
      <c r="P75" s="162">
        <v>5222</v>
      </c>
      <c r="Q75" s="163">
        <v>0.15</v>
      </c>
      <c r="R75" s="162">
        <v>10954</v>
      </c>
      <c r="S75" s="163">
        <v>0.31</v>
      </c>
      <c r="T75" s="162">
        <v>17103</v>
      </c>
      <c r="U75" s="163">
        <v>0.48</v>
      </c>
      <c r="V75" s="162">
        <v>2321</v>
      </c>
      <c r="W75" s="163">
        <v>7.0000000000000007E-2</v>
      </c>
    </row>
    <row r="76" spans="1:23">
      <c r="A76" s="154">
        <v>3</v>
      </c>
      <c r="B76" s="154" t="s">
        <v>42</v>
      </c>
      <c r="C76" s="154">
        <v>3713</v>
      </c>
      <c r="D76" s="155">
        <v>0.1</v>
      </c>
      <c r="E76" s="154">
        <v>9780</v>
      </c>
      <c r="F76" s="155">
        <v>0.26</v>
      </c>
      <c r="G76" s="154">
        <v>18352</v>
      </c>
      <c r="H76" s="155">
        <v>0.49</v>
      </c>
      <c r="I76" s="154">
        <v>5993</v>
      </c>
      <c r="J76" s="155">
        <v>0.16</v>
      </c>
      <c r="N76" s="162">
        <v>3</v>
      </c>
      <c r="O76" s="162" t="s">
        <v>42</v>
      </c>
      <c r="P76" s="162">
        <v>3045</v>
      </c>
      <c r="Q76" s="163">
        <v>0.08</v>
      </c>
      <c r="R76" s="162">
        <v>9117</v>
      </c>
      <c r="S76" s="163">
        <v>0.25</v>
      </c>
      <c r="T76" s="162">
        <v>17708</v>
      </c>
      <c r="U76" s="163">
        <v>0.48</v>
      </c>
      <c r="V76" s="162">
        <v>6946</v>
      </c>
      <c r="W76" s="163">
        <v>0.19</v>
      </c>
    </row>
    <row r="77" spans="1:23">
      <c r="A77" s="154">
        <v>4</v>
      </c>
      <c r="B77" s="154" t="s">
        <v>42</v>
      </c>
      <c r="C77" s="154">
        <v>5725</v>
      </c>
      <c r="D77" s="155">
        <v>0.15</v>
      </c>
      <c r="E77" s="154">
        <v>10132</v>
      </c>
      <c r="F77" s="155">
        <v>0.27</v>
      </c>
      <c r="G77" s="154">
        <v>18214</v>
      </c>
      <c r="H77" s="155">
        <v>0.48</v>
      </c>
      <c r="I77" s="154">
        <v>4043</v>
      </c>
      <c r="J77" s="155">
        <v>0.11</v>
      </c>
      <c r="N77" s="162">
        <v>4</v>
      </c>
      <c r="O77" s="162" t="s">
        <v>42</v>
      </c>
      <c r="P77" s="162">
        <v>4137</v>
      </c>
      <c r="Q77" s="163">
        <v>0.11</v>
      </c>
      <c r="R77" s="162">
        <v>9711</v>
      </c>
      <c r="S77" s="163">
        <v>0.26</v>
      </c>
      <c r="T77" s="162">
        <v>18825</v>
      </c>
      <c r="U77" s="163">
        <v>0.5</v>
      </c>
      <c r="V77" s="162">
        <v>4805</v>
      </c>
      <c r="W77" s="163">
        <v>0.13</v>
      </c>
    </row>
    <row r="78" spans="1:23">
      <c r="A78" s="154">
        <v>5</v>
      </c>
      <c r="B78" s="154" t="s">
        <v>42</v>
      </c>
      <c r="C78" s="154">
        <v>6347</v>
      </c>
      <c r="D78" s="155">
        <v>0.16</v>
      </c>
      <c r="E78" s="154">
        <v>9944</v>
      </c>
      <c r="F78" s="155">
        <v>0.26</v>
      </c>
      <c r="G78" s="154">
        <v>16932</v>
      </c>
      <c r="H78" s="155">
        <v>0.44</v>
      </c>
      <c r="I78" s="154">
        <v>5659</v>
      </c>
      <c r="J78" s="155">
        <v>0.15</v>
      </c>
      <c r="N78" s="162">
        <v>5</v>
      </c>
      <c r="O78" s="162" t="s">
        <v>42</v>
      </c>
      <c r="P78" s="162">
        <v>5488</v>
      </c>
      <c r="Q78" s="163">
        <v>0.15</v>
      </c>
      <c r="R78" s="162">
        <v>8869</v>
      </c>
      <c r="S78" s="163">
        <v>0.24</v>
      </c>
      <c r="T78" s="162">
        <v>17151</v>
      </c>
      <c r="U78" s="163">
        <v>0.45</v>
      </c>
      <c r="V78" s="162">
        <v>6195</v>
      </c>
      <c r="W78" s="163">
        <v>0.16</v>
      </c>
    </row>
    <row r="79" spans="1:23">
      <c r="A79" s="154">
        <v>6</v>
      </c>
      <c r="B79" s="154" t="s">
        <v>42</v>
      </c>
      <c r="C79" s="154">
        <v>7082</v>
      </c>
      <c r="D79" s="155">
        <v>0.19</v>
      </c>
      <c r="E79" s="154">
        <v>9638</v>
      </c>
      <c r="F79" s="155">
        <v>0.26</v>
      </c>
      <c r="G79" s="154">
        <v>16096</v>
      </c>
      <c r="H79" s="155">
        <v>0.43</v>
      </c>
      <c r="I79" s="154">
        <v>4390</v>
      </c>
      <c r="J79" s="155">
        <v>0.12</v>
      </c>
      <c r="N79" s="162">
        <v>6</v>
      </c>
      <c r="O79" s="162" t="s">
        <v>42</v>
      </c>
      <c r="P79" s="162">
        <v>6992</v>
      </c>
      <c r="Q79" s="163">
        <v>0.18</v>
      </c>
      <c r="R79" s="162">
        <v>9197</v>
      </c>
      <c r="S79" s="163">
        <v>0.24</v>
      </c>
      <c r="T79" s="162">
        <v>16812</v>
      </c>
      <c r="U79" s="163">
        <v>0.44</v>
      </c>
      <c r="V79" s="162">
        <v>5474</v>
      </c>
      <c r="W79" s="163">
        <v>0.14000000000000001</v>
      </c>
    </row>
    <row r="80" spans="1:23">
      <c r="A80" s="154">
        <v>7</v>
      </c>
      <c r="B80" s="154" t="s">
        <v>42</v>
      </c>
      <c r="C80" s="154">
        <v>6052</v>
      </c>
      <c r="D80" s="155">
        <v>0.17</v>
      </c>
      <c r="E80" s="154">
        <v>7784</v>
      </c>
      <c r="F80" s="155">
        <v>0.21</v>
      </c>
      <c r="G80" s="154">
        <v>17559</v>
      </c>
      <c r="H80" s="155">
        <v>0.48</v>
      </c>
      <c r="I80" s="154">
        <v>5143</v>
      </c>
      <c r="J80" s="155">
        <v>0.14000000000000001</v>
      </c>
      <c r="N80" s="162">
        <v>7</v>
      </c>
      <c r="O80" s="162" t="s">
        <v>42</v>
      </c>
      <c r="P80" s="162">
        <v>5613</v>
      </c>
      <c r="Q80" s="163">
        <v>0.15</v>
      </c>
      <c r="R80" s="162">
        <v>8172</v>
      </c>
      <c r="S80" s="163">
        <v>0.22</v>
      </c>
      <c r="T80" s="162">
        <v>17424</v>
      </c>
      <c r="U80" s="163">
        <v>0.47</v>
      </c>
      <c r="V80" s="162">
        <v>5974</v>
      </c>
      <c r="W80" s="163">
        <v>0.16</v>
      </c>
    </row>
    <row r="81" spans="1:23">
      <c r="A81" s="154">
        <v>8</v>
      </c>
      <c r="B81" s="154" t="s">
        <v>42</v>
      </c>
      <c r="C81" s="154">
        <v>4340</v>
      </c>
      <c r="D81" s="155">
        <v>0.12</v>
      </c>
      <c r="E81" s="154">
        <v>7811</v>
      </c>
      <c r="F81" s="155">
        <v>0.22</v>
      </c>
      <c r="G81" s="154">
        <v>17387</v>
      </c>
      <c r="H81" s="155">
        <v>0.49</v>
      </c>
      <c r="I81" s="154">
        <v>5883</v>
      </c>
      <c r="J81" s="155">
        <v>0.17</v>
      </c>
      <c r="N81" s="162">
        <v>8</v>
      </c>
      <c r="O81" s="162" t="s">
        <v>42</v>
      </c>
      <c r="P81" s="162">
        <v>3632</v>
      </c>
      <c r="Q81" s="163">
        <v>0.1</v>
      </c>
      <c r="R81" s="162">
        <v>7810</v>
      </c>
      <c r="S81" s="163">
        <v>0.22</v>
      </c>
      <c r="T81" s="162">
        <v>18549</v>
      </c>
      <c r="U81" s="163">
        <v>0.52</v>
      </c>
      <c r="V81" s="162">
        <v>5620</v>
      </c>
      <c r="W81" s="163">
        <v>0.16</v>
      </c>
    </row>
    <row r="82" spans="1:23">
      <c r="A82" s="348"/>
      <c r="B82" s="348"/>
      <c r="C82" s="348" t="s">
        <v>43</v>
      </c>
      <c r="D82" s="348"/>
      <c r="E82" s="348" t="s">
        <v>44</v>
      </c>
      <c r="F82" s="348"/>
      <c r="G82" s="348" t="s">
        <v>45</v>
      </c>
      <c r="H82" s="348"/>
      <c r="I82" s="348" t="s">
        <v>46</v>
      </c>
      <c r="J82" s="348"/>
    </row>
    <row r="97" spans="1:10" ht="15.75" thickBot="1"/>
    <row r="98" spans="1:10" ht="15.75" thickBot="1">
      <c r="A98" s="165"/>
      <c r="B98" s="165"/>
      <c r="C98" s="365" t="s">
        <v>52</v>
      </c>
      <c r="D98" s="366"/>
      <c r="E98" s="367"/>
      <c r="F98" s="165"/>
      <c r="G98" s="165"/>
      <c r="H98" s="165"/>
      <c r="I98" s="165"/>
      <c r="J98" s="165"/>
    </row>
    <row r="99" spans="1:10" ht="75">
      <c r="A99" s="166" t="s">
        <v>30</v>
      </c>
      <c r="B99" s="166" t="s">
        <v>33</v>
      </c>
      <c r="C99" s="170" t="s">
        <v>34</v>
      </c>
      <c r="D99" s="170" t="s">
        <v>35</v>
      </c>
      <c r="E99" s="170" t="s">
        <v>36</v>
      </c>
      <c r="F99" s="167" t="s">
        <v>37</v>
      </c>
      <c r="G99" s="167" t="s">
        <v>38</v>
      </c>
      <c r="H99" s="167" t="s">
        <v>39</v>
      </c>
      <c r="I99" s="167" t="s">
        <v>40</v>
      </c>
      <c r="J99" s="167" t="s">
        <v>41</v>
      </c>
    </row>
    <row r="100" spans="1:10">
      <c r="A100" s="168">
        <v>3</v>
      </c>
      <c r="B100" s="168" t="s">
        <v>31</v>
      </c>
      <c r="C100" s="168">
        <v>4799</v>
      </c>
      <c r="D100" s="169">
        <v>0.13</v>
      </c>
      <c r="E100" s="168">
        <v>10476</v>
      </c>
      <c r="F100" s="169">
        <v>0.28000000000000003</v>
      </c>
      <c r="G100" s="168">
        <v>14494</v>
      </c>
      <c r="H100" s="169">
        <v>0.39</v>
      </c>
      <c r="I100" s="168">
        <v>7160</v>
      </c>
      <c r="J100" s="169">
        <v>0.19</v>
      </c>
    </row>
    <row r="101" spans="1:10">
      <c r="A101" s="168">
        <v>4</v>
      </c>
      <c r="B101" s="168" t="s">
        <v>31</v>
      </c>
      <c r="C101" s="168">
        <v>3828</v>
      </c>
      <c r="D101" s="169">
        <v>0.11</v>
      </c>
      <c r="E101" s="168">
        <v>10742</v>
      </c>
      <c r="F101" s="169">
        <v>0.3</v>
      </c>
      <c r="G101" s="168">
        <v>14324</v>
      </c>
      <c r="H101" s="169">
        <v>0.4</v>
      </c>
      <c r="I101" s="168">
        <v>6934</v>
      </c>
      <c r="J101" s="169">
        <v>0.19</v>
      </c>
    </row>
    <row r="102" spans="1:10">
      <c r="A102" s="168">
        <v>5</v>
      </c>
      <c r="B102" s="168" t="s">
        <v>31</v>
      </c>
      <c r="C102" s="168">
        <v>4869</v>
      </c>
      <c r="D102" s="169">
        <v>0.13</v>
      </c>
      <c r="E102" s="168">
        <v>10269</v>
      </c>
      <c r="F102" s="169">
        <v>0.28000000000000003</v>
      </c>
      <c r="G102" s="168">
        <v>16626</v>
      </c>
      <c r="H102" s="169">
        <v>0.46</v>
      </c>
      <c r="I102" s="168">
        <v>4760</v>
      </c>
      <c r="J102" s="169">
        <v>0.13</v>
      </c>
    </row>
    <row r="103" spans="1:10">
      <c r="A103" s="168">
        <v>6</v>
      </c>
      <c r="B103" s="168" t="s">
        <v>31</v>
      </c>
      <c r="C103" s="168">
        <v>4178</v>
      </c>
      <c r="D103" s="169">
        <v>0.11</v>
      </c>
      <c r="E103" s="168">
        <v>11593</v>
      </c>
      <c r="F103" s="169">
        <v>0.32</v>
      </c>
      <c r="G103" s="168">
        <v>17760</v>
      </c>
      <c r="H103" s="169">
        <v>0.48</v>
      </c>
      <c r="I103" s="168">
        <v>3247</v>
      </c>
      <c r="J103" s="169">
        <v>0.09</v>
      </c>
    </row>
    <row r="104" spans="1:10">
      <c r="A104" s="168">
        <v>7</v>
      </c>
      <c r="B104" s="168" t="s">
        <v>31</v>
      </c>
      <c r="C104" s="168">
        <v>4399</v>
      </c>
      <c r="D104" s="169">
        <v>0.12</v>
      </c>
      <c r="E104" s="168">
        <v>9667</v>
      </c>
      <c r="F104" s="169">
        <v>0.25</v>
      </c>
      <c r="G104" s="168">
        <v>21663</v>
      </c>
      <c r="H104" s="169">
        <v>0.56999999999999995</v>
      </c>
      <c r="I104" s="168">
        <v>2305</v>
      </c>
      <c r="J104" s="169">
        <v>0.06</v>
      </c>
    </row>
    <row r="105" spans="1:10">
      <c r="A105" s="168">
        <v>8</v>
      </c>
      <c r="B105" s="168" t="s">
        <v>31</v>
      </c>
      <c r="C105" s="168">
        <v>4936</v>
      </c>
      <c r="D105" s="169">
        <v>0.14000000000000001</v>
      </c>
      <c r="E105" s="168">
        <v>11261</v>
      </c>
      <c r="F105" s="169">
        <v>0.32</v>
      </c>
      <c r="G105" s="168">
        <v>16976</v>
      </c>
      <c r="H105" s="169">
        <v>0.48</v>
      </c>
      <c r="I105" s="168">
        <v>2494</v>
      </c>
      <c r="J105" s="169">
        <v>7.0000000000000007E-2</v>
      </c>
    </row>
    <row r="106" spans="1:10">
      <c r="A106" s="168">
        <v>3</v>
      </c>
      <c r="B106" s="168" t="s">
        <v>42</v>
      </c>
      <c r="C106" s="168">
        <v>3303</v>
      </c>
      <c r="D106" s="169">
        <v>0.09</v>
      </c>
      <c r="E106" s="168">
        <v>8811</v>
      </c>
      <c r="F106" s="169">
        <v>0.24</v>
      </c>
      <c r="G106" s="168">
        <v>17658</v>
      </c>
      <c r="H106" s="169">
        <v>0.48</v>
      </c>
      <c r="I106" s="168">
        <v>7144</v>
      </c>
      <c r="J106" s="169">
        <v>0.19</v>
      </c>
    </row>
    <row r="107" spans="1:10">
      <c r="A107" s="168">
        <v>4</v>
      </c>
      <c r="B107" s="168" t="s">
        <v>42</v>
      </c>
      <c r="C107" s="168">
        <v>3670</v>
      </c>
      <c r="D107" s="169">
        <v>0.1</v>
      </c>
      <c r="E107" s="168">
        <v>7398</v>
      </c>
      <c r="F107" s="169">
        <v>0.21</v>
      </c>
      <c r="G107" s="168">
        <v>19365</v>
      </c>
      <c r="H107" s="169">
        <v>0.54</v>
      </c>
      <c r="I107" s="168">
        <v>5397</v>
      </c>
      <c r="J107" s="169">
        <v>0.15</v>
      </c>
    </row>
    <row r="108" spans="1:10">
      <c r="A108" s="168">
        <v>5</v>
      </c>
      <c r="B108" s="168" t="s">
        <v>42</v>
      </c>
      <c r="C108" s="168">
        <v>4721</v>
      </c>
      <c r="D108" s="169">
        <v>0.13</v>
      </c>
      <c r="E108" s="168">
        <v>8435</v>
      </c>
      <c r="F108" s="169">
        <v>0.23</v>
      </c>
      <c r="G108" s="168">
        <v>16709</v>
      </c>
      <c r="H108" s="169">
        <v>0.46</v>
      </c>
      <c r="I108" s="168">
        <v>6667</v>
      </c>
      <c r="J108" s="169">
        <v>0.18</v>
      </c>
    </row>
    <row r="109" spans="1:10">
      <c r="A109" s="168">
        <v>6</v>
      </c>
      <c r="B109" s="168" t="s">
        <v>42</v>
      </c>
      <c r="C109" s="168">
        <v>5605</v>
      </c>
      <c r="D109" s="169">
        <v>0.15</v>
      </c>
      <c r="E109" s="168">
        <v>8087</v>
      </c>
      <c r="F109" s="169">
        <v>0.22</v>
      </c>
      <c r="G109" s="168">
        <v>17487</v>
      </c>
      <c r="H109" s="169">
        <v>0.48</v>
      </c>
      <c r="I109" s="168">
        <v>5603</v>
      </c>
      <c r="J109" s="169">
        <v>0.15</v>
      </c>
    </row>
    <row r="110" spans="1:10">
      <c r="A110" s="168">
        <v>7</v>
      </c>
      <c r="B110" s="168" t="s">
        <v>42</v>
      </c>
      <c r="C110" s="168">
        <v>5675</v>
      </c>
      <c r="D110" s="169">
        <v>0.15</v>
      </c>
      <c r="E110" s="168">
        <v>7248</v>
      </c>
      <c r="F110" s="169">
        <v>0.19</v>
      </c>
      <c r="G110" s="168">
        <v>17811</v>
      </c>
      <c r="H110" s="169">
        <v>0.47</v>
      </c>
      <c r="I110" s="168">
        <v>7282</v>
      </c>
      <c r="J110" s="169">
        <v>0.19</v>
      </c>
    </row>
    <row r="111" spans="1:10">
      <c r="A111" s="168">
        <v>8</v>
      </c>
      <c r="B111" s="168" t="s">
        <v>42</v>
      </c>
      <c r="C111" s="168">
        <v>3795</v>
      </c>
      <c r="D111" s="169">
        <v>0.11</v>
      </c>
      <c r="E111" s="168">
        <v>5882</v>
      </c>
      <c r="F111" s="169">
        <v>0.16</v>
      </c>
      <c r="G111" s="168">
        <v>18817</v>
      </c>
      <c r="H111" s="169">
        <v>0.53</v>
      </c>
      <c r="I111" s="168">
        <v>7216</v>
      </c>
      <c r="J111" s="169">
        <v>0.2</v>
      </c>
    </row>
  </sheetData>
  <mergeCells count="14">
    <mergeCell ref="C98:E98"/>
    <mergeCell ref="C68:E68"/>
    <mergeCell ref="B2:H2"/>
    <mergeCell ref="N1:Y1"/>
    <mergeCell ref="N4:Q4"/>
    <mergeCell ref="S4:V4"/>
    <mergeCell ref="P68:R68"/>
    <mergeCell ref="B34:H34"/>
    <mergeCell ref="O34:U34"/>
    <mergeCell ref="A82:B82"/>
    <mergeCell ref="C82:D82"/>
    <mergeCell ref="E82:F82"/>
    <mergeCell ref="G82:H82"/>
    <mergeCell ref="I82:J8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PRINT READY</vt:lpstr>
      <vt:lpstr>Algebra 1</vt:lpstr>
      <vt:lpstr>US History</vt:lpstr>
      <vt:lpstr>Biology I</vt:lpstr>
      <vt:lpstr>English II</vt:lpstr>
      <vt:lpstr>MCT2 Scale S,Cohort</vt:lpstr>
      <vt:lpstr>MCT2 Math</vt:lpstr>
    </vt:vector>
  </TitlesOfParts>
  <Company>Mississippi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Baliko</dc:creator>
  <cp:lastModifiedBy>Patrice Guilfoyle</cp:lastModifiedBy>
  <cp:lastPrinted>2013-08-14T18:29:19Z</cp:lastPrinted>
  <dcterms:created xsi:type="dcterms:W3CDTF">2013-08-12T20:28:17Z</dcterms:created>
  <dcterms:modified xsi:type="dcterms:W3CDTF">2013-08-21T18:32:50Z</dcterms:modified>
</cp:coreProperties>
</file>