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B Group\Superintendent Annual Report\2021-2022\FY22 Files for the Office of Reporting\"/>
    </mc:Choice>
  </mc:AlternateContent>
  <xr:revisionPtr revIDLastSave="0" documentId="8_{0F52971D-0D56-4A23-9D7F-D972A086E6AB}" xr6:coauthVersionLast="47" xr6:coauthVersionMax="47" xr10:uidLastSave="{00000000-0000-0000-0000-000000000000}"/>
  <bookViews>
    <workbookView xWindow="-120" yWindow="-120" windowWidth="29040" windowHeight="15840" xr2:uid="{333A90CA-0F94-4D1C-A615-E09B35381B84}"/>
  </bookViews>
  <sheets>
    <sheet name="Final 2022 Report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9" i="1" s="1"/>
  <c r="D49" i="1"/>
  <c r="D45" i="1"/>
  <c r="D38" i="1"/>
  <c r="D32" i="1"/>
  <c r="D28" i="1"/>
  <c r="D21" i="1"/>
  <c r="D47" i="1" l="1"/>
  <c r="D61" i="1" s="1"/>
  <c r="E21" i="1"/>
  <c r="E28" i="1"/>
  <c r="E32" i="1"/>
  <c r="E38" i="1"/>
  <c r="E45" i="1"/>
  <c r="E47" i="1" l="1"/>
</calcChain>
</file>

<file path=xl/sharedStrings.xml><?xml version="1.0" encoding="utf-8"?>
<sst xmlns="http://schemas.openxmlformats.org/spreadsheetml/2006/main" count="96" uniqueCount="88">
  <si>
    <t>2021-22 EXPENDITURES FOR PUBLIC SCHOOLS</t>
  </si>
  <si>
    <t>INSTRUCTION &amp; OTHER STUDENT EXPENDITURES</t>
  </si>
  <si>
    <t>1105 - 1109</t>
  </si>
  <si>
    <t>PREKINDERGARTEN</t>
  </si>
  <si>
    <t>1110 - 1199</t>
  </si>
  <si>
    <t>INSTRUCTION</t>
  </si>
  <si>
    <t>1210 - 1299</t>
  </si>
  <si>
    <t>SPECIAL PROGRAMS</t>
  </si>
  <si>
    <t>1310 - 1399</t>
  </si>
  <si>
    <t>ADULT/CONTINUING EDUCATION</t>
  </si>
  <si>
    <t>1410 - 1499</t>
  </si>
  <si>
    <t>SUMMER SCHOOL PROGRAMS</t>
  </si>
  <si>
    <t>1910 - 1919</t>
  </si>
  <si>
    <t>ATHLETICS</t>
  </si>
  <si>
    <t>1920 - 1929</t>
  </si>
  <si>
    <t>STUDENT ACTIVITIES</t>
  </si>
  <si>
    <t>1930 - 1999</t>
  </si>
  <si>
    <t>OTHER INSTRUCTIONAL PROGRAMS</t>
  </si>
  <si>
    <t>2110 - 2119</t>
  </si>
  <si>
    <t>ATTENDANCE</t>
  </si>
  <si>
    <t>2120 - 2129</t>
  </si>
  <si>
    <t>GUIDANCE SERVICES</t>
  </si>
  <si>
    <t>2130 - 2139</t>
  </si>
  <si>
    <t>HEALTH SERVICES</t>
  </si>
  <si>
    <t>2140 - 2149</t>
  </si>
  <si>
    <t>PSYCHOLOGICAL SERVICES</t>
  </si>
  <si>
    <t>2150 - 2159</t>
  </si>
  <si>
    <t>SPEECH PATHOLOGY</t>
  </si>
  <si>
    <t>2160 - 2169</t>
  </si>
  <si>
    <t>SCHOOL RESOURCE OFFICER</t>
  </si>
  <si>
    <t>2190 - 2199</t>
  </si>
  <si>
    <t>OTHER SUPPORT SERVICES - STUDENTS</t>
  </si>
  <si>
    <t>2210 &amp; 2290</t>
  </si>
  <si>
    <t>IMPROVEMENT OF INSTRUCTION</t>
  </si>
  <si>
    <t>2220 - 2229</t>
  </si>
  <si>
    <t>EDUCATIONAL MEDIA SERVICES</t>
  </si>
  <si>
    <t>TOTAL INSTRUCTION &amp; OTHER STUDENT EXPENDITURES</t>
  </si>
  <si>
    <t>GENERAL ADMINISTRATION</t>
  </si>
  <si>
    <t>2310 - 2319</t>
  </si>
  <si>
    <t>BOARD OF EDUCATION SERVICES</t>
  </si>
  <si>
    <t>2320 - 2329</t>
  </si>
  <si>
    <t>EXECUTIVE ADMINISTRATIVE SERVICES</t>
  </si>
  <si>
    <t>2330 - 2339</t>
  </si>
  <si>
    <t>SPECIAL AREA ADMINISTRATION</t>
  </si>
  <si>
    <t>2500 - 2599</t>
  </si>
  <si>
    <t>BUSINESS SERVICES</t>
  </si>
  <si>
    <t>TOTAL GENERAL ADMINISTRATION</t>
  </si>
  <si>
    <t>SCHOOL ADMINISTRATION</t>
  </si>
  <si>
    <t>2410 - 2499</t>
  </si>
  <si>
    <t>TOTAL SCHOOL ADMINISTRATION</t>
  </si>
  <si>
    <t>OTHER EXPENDITURES - INSTRUCTIONAL SUPPORT</t>
  </si>
  <si>
    <t>2610 - 2699</t>
  </si>
  <si>
    <t>OPERATION AND MAINTENANCE OF PLANT</t>
  </si>
  <si>
    <t>(Excludes Capitalized Equipment)</t>
  </si>
  <si>
    <t>2710 - 2799</t>
  </si>
  <si>
    <t>STUDENT TRANSPORTATION SERVICES</t>
  </si>
  <si>
    <t>2800 - 2899</t>
  </si>
  <si>
    <t>CENTRAL SUPPORT SERVICES (TECH)</t>
  </si>
  <si>
    <t>TOTAL OTHER EXPENDITURES - INSTRUCTIONAL SUPPORT</t>
  </si>
  <si>
    <t>OTHER EXPENDITURES - NONINSTRUCTIONAL SUPPORT</t>
  </si>
  <si>
    <t>3100</t>
  </si>
  <si>
    <t>FOOD SERVICE OPERATIONS</t>
  </si>
  <si>
    <t>3200</t>
  </si>
  <si>
    <t>ENTERPRISE OPERATIONS</t>
  </si>
  <si>
    <t>3300</t>
  </si>
  <si>
    <t>COMMUNITY SERVICES OPERATIONS</t>
  </si>
  <si>
    <t>3900 - 3999</t>
  </si>
  <si>
    <t>OTHER NON-INSTRUCTIONAL SERVICES</t>
  </si>
  <si>
    <t>TOTAL OTHER EXPENDITURES- NONINSTRUCTIONAL SUPPORT</t>
  </si>
  <si>
    <t>TOTAL CURRENT OPERATIONAL EXPENDITURES (Functions 1000-3999)</t>
  </si>
  <si>
    <t>CAPITALIZED EQUIPMENT  (Exp. Functions 2600 - 3999)</t>
  </si>
  <si>
    <t>NONREVENUE TRANSACTIONS</t>
  </si>
  <si>
    <t>4100 - 4999</t>
  </si>
  <si>
    <t>16TH SECTION LAND MGT &amp; IMPROVEMENT</t>
  </si>
  <si>
    <t>5100 - 5999</t>
  </si>
  <si>
    <t>FACILITY ACQUISITIONS &amp; CONSTRUCTION</t>
  </si>
  <si>
    <t>6100 - 6999</t>
  </si>
  <si>
    <t>INTEREST PAID ON DEBT (OBJ 830)</t>
  </si>
  <si>
    <t>DEBT SERVICE PAYMENTS (EXCLUDING OBJ 830)</t>
  </si>
  <si>
    <t>7500 - 7599</t>
  </si>
  <si>
    <t>REPAYMENT TO FUNDED BOND ESCROW AGENT</t>
  </si>
  <si>
    <t>7600 - 7699</t>
  </si>
  <si>
    <t>PYMT TO QZAB DEBT ESCROW AGENT</t>
  </si>
  <si>
    <t>7900 - 7999</t>
  </si>
  <si>
    <t>OTHER DEBT SERVICE</t>
  </si>
  <si>
    <t>TOTAL NON REVENUE TRANSACTIONS</t>
  </si>
  <si>
    <t>TOTAL CURRENT EXPENDITURES &amp; NONREVENUE TRANSACTIONS</t>
  </si>
  <si>
    <t>Note 1:  Expenditure categories per SDE definition.  State level administrative costs are not included in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</si>
</sst>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#,##0.0_);[Red]\(#,##0.0\)"/>
  </numFmts>
  <fonts count="10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i/>
      <sz val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Continuous" vertical="center"/>
    </xf>
    <xf numFmtId="44" fontId="2" fillId="0" borderId="0" xfId="1" applyNumberFormat="1" applyFont="1" applyAlignment="1">
      <alignment horizontal="centerContinuous" vertical="center"/>
    </xf>
    <xf numFmtId="164" fontId="2" fillId="0" borderId="0" xfId="1" applyNumberFormat="1" applyFont="1" applyAlignment="1">
      <alignment horizontal="centerContinuous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Continuous" vertical="center"/>
    </xf>
    <xf numFmtId="44" fontId="1" fillId="0" borderId="0" xfId="1" applyNumberFormat="1" applyAlignment="1">
      <alignment horizontal="centerContinuous" vertical="center"/>
    </xf>
    <xf numFmtId="164" fontId="1" fillId="0" borderId="0" xfId="1" applyNumberFormat="1" applyAlignment="1">
      <alignment horizontal="centerContinuous" vertical="center"/>
    </xf>
    <xf numFmtId="0" fontId="7" fillId="0" borderId="0" xfId="1" applyFont="1" applyAlignment="1">
      <alignment horizontal="center"/>
    </xf>
    <xf numFmtId="0" fontId="1" fillId="0" borderId="0" xfId="1"/>
    <xf numFmtId="44" fontId="1" fillId="0" borderId="0" xfId="1" applyNumberFormat="1"/>
    <xf numFmtId="4" fontId="1" fillId="0" borderId="0" xfId="1" applyNumberFormat="1"/>
    <xf numFmtId="44" fontId="3" fillId="0" borderId="0" xfId="1" applyNumberFormat="1" applyFont="1"/>
    <xf numFmtId="164" fontId="3" fillId="0" borderId="0" xfId="1" applyNumberFormat="1" applyFont="1"/>
    <xf numFmtId="4" fontId="1" fillId="0" borderId="1" xfId="1" applyNumberFormat="1" applyBorder="1"/>
    <xf numFmtId="44" fontId="3" fillId="0" borderId="1" xfId="1" applyNumberFormat="1" applyFont="1" applyBorder="1"/>
    <xf numFmtId="0" fontId="5" fillId="0" borderId="0" xfId="1" applyFont="1"/>
    <xf numFmtId="165" fontId="5" fillId="0" borderId="0" xfId="1" applyNumberFormat="1" applyFont="1"/>
    <xf numFmtId="44" fontId="6" fillId="0" borderId="0" xfId="1" applyNumberFormat="1" applyFont="1"/>
    <xf numFmtId="10" fontId="3" fillId="0" borderId="0" xfId="1" applyNumberFormat="1" applyFont="1"/>
    <xf numFmtId="165" fontId="1" fillId="0" borderId="0" xfId="1" applyNumberFormat="1"/>
    <xf numFmtId="44" fontId="1" fillId="0" borderId="1" xfId="1" applyNumberFormat="1" applyBorder="1"/>
    <xf numFmtId="44" fontId="1" fillId="2" borderId="0" xfId="1" applyNumberFormat="1" applyFill="1"/>
    <xf numFmtId="44" fontId="8" fillId="0" borderId="0" xfId="1" applyNumberFormat="1" applyFont="1"/>
    <xf numFmtId="40" fontId="1" fillId="2" borderId="0" xfId="1" applyNumberFormat="1" applyFill="1"/>
    <xf numFmtId="166" fontId="1" fillId="2" borderId="1" xfId="1" applyNumberFormat="1" applyFill="1" applyBorder="1"/>
    <xf numFmtId="44" fontId="8" fillId="0" borderId="1" xfId="1" applyNumberFormat="1" applyFont="1" applyBorder="1"/>
    <xf numFmtId="40" fontId="5" fillId="0" borderId="0" xfId="1" applyNumberFormat="1" applyFont="1"/>
    <xf numFmtId="40" fontId="1" fillId="0" borderId="0" xfId="1" applyNumberFormat="1"/>
    <xf numFmtId="4" fontId="1" fillId="2" borderId="0" xfId="1" applyNumberFormat="1" applyFill="1"/>
    <xf numFmtId="4" fontId="1" fillId="2" borderId="1" xfId="1" applyNumberFormat="1" applyFill="1" applyBorder="1"/>
    <xf numFmtId="0" fontId="6" fillId="0" borderId="0" xfId="1" applyFont="1"/>
    <xf numFmtId="165" fontId="3" fillId="0" borderId="0" xfId="1" applyNumberFormat="1" applyFont="1"/>
    <xf numFmtId="44" fontId="6" fillId="2" borderId="0" xfId="1" applyNumberFormat="1" applyFont="1" applyFill="1"/>
    <xf numFmtId="44" fontId="6" fillId="2" borderId="2" xfId="1" applyNumberFormat="1" applyFont="1" applyFill="1" applyBorder="1"/>
    <xf numFmtId="10" fontId="3" fillId="0" borderId="2" xfId="1" applyNumberFormat="1" applyFont="1" applyBorder="1"/>
    <xf numFmtId="0" fontId="9" fillId="0" borderId="0" xfId="1" applyFont="1" applyAlignment="1">
      <alignment horizontal="center"/>
    </xf>
    <xf numFmtId="44" fontId="6" fillId="0" borderId="2" xfId="1" applyNumberFormat="1" applyFont="1" applyBorder="1"/>
    <xf numFmtId="0" fontId="6" fillId="0" borderId="1" xfId="1" applyFont="1" applyBorder="1"/>
    <xf numFmtId="0" fontId="3" fillId="0" borderId="1" xfId="1" applyFont="1" applyBorder="1"/>
    <xf numFmtId="165" fontId="3" fillId="0" borderId="1" xfId="1" applyNumberFormat="1" applyFont="1" applyBorder="1"/>
    <xf numFmtId="44" fontId="6" fillId="0" borderId="1" xfId="1" applyNumberFormat="1" applyFont="1" applyBorder="1"/>
    <xf numFmtId="164" fontId="3" fillId="0" borderId="1" xfId="1" applyNumberFormat="1" applyFont="1" applyBorder="1"/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B%20Group/Superintendent%20Annual%20Report/2021-2022/2021-22%20Expenditures%20for%20Public%20Schoo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Report"/>
      <sheetName val="2016"/>
      <sheetName val="Final 2016 Report"/>
      <sheetName val="Final 2017 Report"/>
      <sheetName val="Final 2018"/>
      <sheetName val="Final 2019 Report"/>
      <sheetName val="ad hoc 2020"/>
      <sheetName val="Working 2020 Report"/>
      <sheetName val="Final 2020 Report"/>
      <sheetName val="ad hoc 2021"/>
      <sheetName val="Working 2021 Report "/>
      <sheetName val="Final 2021 Report "/>
      <sheetName val="more ad hoc 2020"/>
      <sheetName val="ad hoc 2022"/>
      <sheetName val="Working 2022 Report"/>
      <sheetName val="Final 2022 Repor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EM4">
            <v>81909506.280000031</v>
          </cell>
        </row>
        <row r="5">
          <cell r="EC5">
            <v>66352862.719999976</v>
          </cell>
        </row>
      </sheetData>
      <sheetData sheetId="13">
        <row r="183">
          <cell r="BN183">
            <v>9304606.5600000005</v>
          </cell>
        </row>
        <row r="190">
          <cell r="BN190">
            <v>360113548.24000001</v>
          </cell>
        </row>
        <row r="208">
          <cell r="BO208">
            <v>207159206.73000002</v>
          </cell>
        </row>
        <row r="216">
          <cell r="BN216">
            <v>34310124.420000002</v>
          </cell>
        </row>
        <row r="217">
          <cell r="BN217">
            <v>9700072.2300000004</v>
          </cell>
        </row>
        <row r="220">
          <cell r="BN220">
            <v>4279699.2799999993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7D52-8F6B-4634-A7C0-E57BC41BF822}">
  <dimension ref="A1:E64"/>
  <sheetViews>
    <sheetView tabSelected="1" workbookViewId="0">
      <selection activeCell="R64" sqref="R64"/>
    </sheetView>
  </sheetViews>
  <sheetFormatPr defaultRowHeight="12.75" x14ac:dyDescent="0.2"/>
  <cols>
    <col min="1" max="1" width="10.5703125" style="3" customWidth="1"/>
    <col min="2" max="2" width="40.28515625" style="3" customWidth="1"/>
    <col min="3" max="3" width="19.5703125" style="38" customWidth="1"/>
    <col min="4" max="4" width="25.7109375" style="18" customWidth="1"/>
    <col min="5" max="5" width="9.85546875" style="19" bestFit="1" customWidth="1"/>
    <col min="6" max="16384" width="9.140625" style="3"/>
  </cols>
  <sheetData>
    <row r="1" spans="1:5" ht="27" x14ac:dyDescent="0.35">
      <c r="A1" s="1" t="s">
        <v>0</v>
      </c>
      <c r="B1" s="2"/>
      <c r="C1" s="2"/>
      <c r="D1" s="2"/>
      <c r="E1" s="2"/>
    </row>
    <row r="2" spans="1:5" ht="27" x14ac:dyDescent="0.2">
      <c r="A2" s="4"/>
      <c r="B2" s="5"/>
      <c r="C2" s="6"/>
      <c r="D2" s="7"/>
      <c r="E2" s="8"/>
    </row>
    <row r="3" spans="1:5" x14ac:dyDescent="0.2">
      <c r="A3" s="9" t="s">
        <v>1</v>
      </c>
      <c r="B3" s="10"/>
      <c r="C3" s="11"/>
      <c r="D3" s="12"/>
      <c r="E3" s="13"/>
    </row>
    <row r="4" spans="1:5" x14ac:dyDescent="0.2">
      <c r="A4" s="14" t="s">
        <v>2</v>
      </c>
      <c r="B4" s="15" t="s">
        <v>3</v>
      </c>
      <c r="C4" s="16">
        <v>43840842.640000001</v>
      </c>
      <c r="D4" s="12"/>
      <c r="E4" s="13"/>
    </row>
    <row r="5" spans="1:5" x14ac:dyDescent="0.2">
      <c r="A5" s="14" t="s">
        <v>4</v>
      </c>
      <c r="B5" s="15" t="s">
        <v>5</v>
      </c>
      <c r="C5" s="17">
        <v>2049625888.0499997</v>
      </c>
    </row>
    <row r="6" spans="1:5" x14ac:dyDescent="0.2">
      <c r="A6" s="14" t="s">
        <v>6</v>
      </c>
      <c r="B6" s="15" t="s">
        <v>7</v>
      </c>
      <c r="C6" s="17">
        <v>566483337.58999991</v>
      </c>
    </row>
    <row r="7" spans="1:5" x14ac:dyDescent="0.2">
      <c r="A7" s="14" t="s">
        <v>8</v>
      </c>
      <c r="B7" s="15" t="s">
        <v>9</v>
      </c>
      <c r="C7" s="17">
        <v>1309951.3499999999</v>
      </c>
    </row>
    <row r="8" spans="1:5" x14ac:dyDescent="0.2">
      <c r="A8" s="14" t="s">
        <v>10</v>
      </c>
      <c r="B8" s="15" t="s">
        <v>11</v>
      </c>
      <c r="C8" s="17">
        <v>11536199.390000001</v>
      </c>
    </row>
    <row r="9" spans="1:5" x14ac:dyDescent="0.2">
      <c r="A9" s="14" t="s">
        <v>12</v>
      </c>
      <c r="B9" s="15" t="s">
        <v>13</v>
      </c>
      <c r="C9" s="17">
        <v>86112157.379999995</v>
      </c>
    </row>
    <row r="10" spans="1:5" x14ac:dyDescent="0.2">
      <c r="A10" s="14" t="s">
        <v>14</v>
      </c>
      <c r="B10" s="15" t="s">
        <v>15</v>
      </c>
      <c r="C10" s="17">
        <v>45971539.329999998</v>
      </c>
    </row>
    <row r="11" spans="1:5" x14ac:dyDescent="0.2">
      <c r="A11" s="14" t="s">
        <v>16</v>
      </c>
      <c r="B11" s="15" t="s">
        <v>17</v>
      </c>
      <c r="C11" s="17">
        <v>6963045.1700000009</v>
      </c>
    </row>
    <row r="12" spans="1:5" x14ac:dyDescent="0.2">
      <c r="A12" s="14" t="s">
        <v>18</v>
      </c>
      <c r="B12" s="15" t="s">
        <v>19</v>
      </c>
      <c r="C12" s="17">
        <v>14920544.809999999</v>
      </c>
    </row>
    <row r="13" spans="1:5" x14ac:dyDescent="0.2">
      <c r="A13" s="14" t="s">
        <v>20</v>
      </c>
      <c r="B13" s="15" t="s">
        <v>21</v>
      </c>
      <c r="C13" s="17">
        <v>107742622.65000001</v>
      </c>
    </row>
    <row r="14" spans="1:5" x14ac:dyDescent="0.2">
      <c r="A14" s="14" t="s">
        <v>22</v>
      </c>
      <c r="B14" s="15" t="s">
        <v>23</v>
      </c>
      <c r="C14" s="17">
        <v>56007768.18</v>
      </c>
    </row>
    <row r="15" spans="1:5" x14ac:dyDescent="0.2">
      <c r="A15" s="14" t="s">
        <v>24</v>
      </c>
      <c r="B15" s="15" t="s">
        <v>25</v>
      </c>
      <c r="C15" s="17">
        <v>23768116.739999998</v>
      </c>
    </row>
    <row r="16" spans="1:5" x14ac:dyDescent="0.2">
      <c r="A16" s="14" t="s">
        <v>26</v>
      </c>
      <c r="B16" s="15" t="s">
        <v>27</v>
      </c>
      <c r="C16" s="17">
        <v>53014573.68</v>
      </c>
    </row>
    <row r="17" spans="1:5" x14ac:dyDescent="0.2">
      <c r="A17" s="14" t="s">
        <v>28</v>
      </c>
      <c r="B17" s="15" t="s">
        <v>29</v>
      </c>
      <c r="C17" s="17">
        <v>10996256.539999999</v>
      </c>
    </row>
    <row r="18" spans="1:5" x14ac:dyDescent="0.2">
      <c r="A18" s="14" t="s">
        <v>30</v>
      </c>
      <c r="B18" s="15" t="s">
        <v>31</v>
      </c>
      <c r="C18" s="17">
        <v>9894805.7200000007</v>
      </c>
    </row>
    <row r="19" spans="1:5" x14ac:dyDescent="0.2">
      <c r="A19" s="14" t="s">
        <v>32</v>
      </c>
      <c r="B19" s="15" t="s">
        <v>33</v>
      </c>
      <c r="C19" s="17">
        <v>161976551.29999998</v>
      </c>
    </row>
    <row r="20" spans="1:5" ht="13.5" thickBot="1" x14ac:dyDescent="0.25">
      <c r="A20" s="14" t="s">
        <v>34</v>
      </c>
      <c r="B20" s="15" t="s">
        <v>35</v>
      </c>
      <c r="C20" s="20">
        <v>89741620.040000007</v>
      </c>
      <c r="D20" s="21"/>
    </row>
    <row r="21" spans="1:5" x14ac:dyDescent="0.2">
      <c r="A21" s="22" t="s">
        <v>36</v>
      </c>
      <c r="B21" s="22"/>
      <c r="C21" s="23"/>
      <c r="D21" s="24">
        <f>SUM(C4:C20)</f>
        <v>3339905820.559999</v>
      </c>
      <c r="E21" s="25">
        <f>ROUND(D21/$D$47,4)</f>
        <v>0.67369999999999997</v>
      </c>
    </row>
    <row r="22" spans="1:5" x14ac:dyDescent="0.2">
      <c r="A22" s="15"/>
      <c r="B22" s="15"/>
      <c r="C22" s="26"/>
      <c r="E22" s="25"/>
    </row>
    <row r="23" spans="1:5" x14ac:dyDescent="0.2">
      <c r="A23" s="22" t="s">
        <v>37</v>
      </c>
      <c r="B23" s="15"/>
      <c r="C23" s="26"/>
      <c r="E23" s="25"/>
    </row>
    <row r="24" spans="1:5" x14ac:dyDescent="0.2">
      <c r="A24" s="14" t="s">
        <v>38</v>
      </c>
      <c r="B24" s="15" t="s">
        <v>39</v>
      </c>
      <c r="C24" s="16">
        <v>30561148.129999999</v>
      </c>
      <c r="E24" s="25"/>
    </row>
    <row r="25" spans="1:5" x14ac:dyDescent="0.2">
      <c r="A25" s="14" t="s">
        <v>40</v>
      </c>
      <c r="B25" s="15" t="s">
        <v>41</v>
      </c>
      <c r="C25" s="17">
        <v>51392303.979999997</v>
      </c>
      <c r="E25" s="25"/>
    </row>
    <row r="26" spans="1:5" x14ac:dyDescent="0.2">
      <c r="A26" s="14" t="s">
        <v>42</v>
      </c>
      <c r="B26" s="15" t="s">
        <v>43</v>
      </c>
      <c r="C26" s="17">
        <v>82982881.829999998</v>
      </c>
      <c r="E26" s="25"/>
    </row>
    <row r="27" spans="1:5" ht="13.5" thickBot="1" x14ac:dyDescent="0.25">
      <c r="A27" s="14" t="s">
        <v>44</v>
      </c>
      <c r="B27" s="15" t="s">
        <v>45</v>
      </c>
      <c r="C27" s="20">
        <v>68322141.729999989</v>
      </c>
      <c r="D27" s="21"/>
      <c r="E27" s="25"/>
    </row>
    <row r="28" spans="1:5" x14ac:dyDescent="0.2">
      <c r="A28" s="22" t="s">
        <v>46</v>
      </c>
      <c r="B28" s="15"/>
      <c r="C28" s="26"/>
      <c r="D28" s="24">
        <f>SUM(C24:C27)</f>
        <v>233258475.66999999</v>
      </c>
      <c r="E28" s="25">
        <f>ROUND(D28/$D$47,4)</f>
        <v>4.7E-2</v>
      </c>
    </row>
    <row r="29" spans="1:5" x14ac:dyDescent="0.2">
      <c r="A29" s="15"/>
      <c r="B29" s="15"/>
      <c r="C29" s="26"/>
      <c r="E29" s="25"/>
    </row>
    <row r="30" spans="1:5" x14ac:dyDescent="0.2">
      <c r="A30" s="22" t="s">
        <v>47</v>
      </c>
      <c r="B30" s="15"/>
      <c r="C30" s="26"/>
      <c r="E30" s="25"/>
    </row>
    <row r="31" spans="1:5" ht="13.5" thickBot="1" x14ac:dyDescent="0.25">
      <c r="A31" s="14" t="s">
        <v>48</v>
      </c>
      <c r="B31" s="15" t="s">
        <v>47</v>
      </c>
      <c r="C31" s="27">
        <v>278991886.17000002</v>
      </c>
      <c r="D31" s="21"/>
      <c r="E31" s="25"/>
    </row>
    <row r="32" spans="1:5" x14ac:dyDescent="0.2">
      <c r="A32" s="22" t="s">
        <v>49</v>
      </c>
      <c r="B32" s="15"/>
      <c r="C32" s="26"/>
      <c r="D32" s="24">
        <f>SUM(C31)</f>
        <v>278991886.17000002</v>
      </c>
      <c r="E32" s="25">
        <f>ROUND(D32/$D$47,4)</f>
        <v>5.6300000000000003E-2</v>
      </c>
    </row>
    <row r="33" spans="1:5" x14ac:dyDescent="0.2">
      <c r="A33" s="15"/>
      <c r="B33" s="15"/>
      <c r="C33" s="26"/>
      <c r="E33" s="25"/>
    </row>
    <row r="34" spans="1:5" x14ac:dyDescent="0.2">
      <c r="A34" s="22" t="s">
        <v>50</v>
      </c>
      <c r="B34" s="15"/>
      <c r="C34" s="26"/>
      <c r="E34" s="25"/>
    </row>
    <row r="35" spans="1:5" x14ac:dyDescent="0.2">
      <c r="A35" s="14" t="s">
        <v>51</v>
      </c>
      <c r="B35" s="15" t="s">
        <v>52</v>
      </c>
      <c r="C35" s="28">
        <v>500763514.59999996</v>
      </c>
      <c r="D35" s="29" t="s">
        <v>53</v>
      </c>
      <c r="E35" s="25"/>
    </row>
    <row r="36" spans="1:5" x14ac:dyDescent="0.2">
      <c r="A36" s="14" t="s">
        <v>54</v>
      </c>
      <c r="B36" s="15" t="s">
        <v>55</v>
      </c>
      <c r="C36" s="30">
        <v>225937857.35999998</v>
      </c>
      <c r="D36" s="29" t="s">
        <v>53</v>
      </c>
      <c r="E36" s="25"/>
    </row>
    <row r="37" spans="1:5" ht="13.5" thickBot="1" x14ac:dyDescent="0.25">
      <c r="A37" s="14" t="s">
        <v>56</v>
      </c>
      <c r="B37" s="15" t="s">
        <v>57</v>
      </c>
      <c r="C37" s="31">
        <v>78060722.790000007</v>
      </c>
      <c r="D37" s="32" t="s">
        <v>53</v>
      </c>
      <c r="E37" s="25"/>
    </row>
    <row r="38" spans="1:5" x14ac:dyDescent="0.2">
      <c r="A38" s="22" t="s">
        <v>58</v>
      </c>
      <c r="B38" s="22"/>
      <c r="C38" s="33"/>
      <c r="D38" s="24">
        <f>SUM(C35:C37)</f>
        <v>804762094.74999988</v>
      </c>
      <c r="E38" s="25">
        <f>ROUND(D38/$D$47,4)</f>
        <v>0.1623</v>
      </c>
    </row>
    <row r="39" spans="1:5" x14ac:dyDescent="0.2">
      <c r="A39" s="15"/>
      <c r="B39" s="15"/>
      <c r="C39" s="34"/>
      <c r="E39" s="25"/>
    </row>
    <row r="40" spans="1:5" x14ac:dyDescent="0.2">
      <c r="A40" s="22" t="s">
        <v>59</v>
      </c>
      <c r="B40" s="15"/>
      <c r="C40" s="34"/>
      <c r="E40" s="25"/>
    </row>
    <row r="41" spans="1:5" x14ac:dyDescent="0.2">
      <c r="A41" s="14" t="s">
        <v>60</v>
      </c>
      <c r="B41" s="15" t="s">
        <v>61</v>
      </c>
      <c r="C41" s="28">
        <v>274233578.16000003</v>
      </c>
      <c r="D41" s="29" t="s">
        <v>53</v>
      </c>
      <c r="E41" s="25"/>
    </row>
    <row r="42" spans="1:5" x14ac:dyDescent="0.2">
      <c r="A42" s="14" t="s">
        <v>62</v>
      </c>
      <c r="B42" s="15" t="s">
        <v>63</v>
      </c>
      <c r="C42" s="35">
        <v>182076</v>
      </c>
      <c r="D42" s="29" t="s">
        <v>53</v>
      </c>
      <c r="E42" s="25"/>
    </row>
    <row r="43" spans="1:5" x14ac:dyDescent="0.2">
      <c r="A43" s="14" t="s">
        <v>64</v>
      </c>
      <c r="B43" s="15" t="s">
        <v>65</v>
      </c>
      <c r="C43" s="35">
        <v>2984258.42</v>
      </c>
      <c r="D43" s="29" t="s">
        <v>53</v>
      </c>
      <c r="E43" s="25"/>
    </row>
    <row r="44" spans="1:5" ht="13.5" thickBot="1" x14ac:dyDescent="0.25">
      <c r="A44" s="14" t="s">
        <v>66</v>
      </c>
      <c r="B44" s="15" t="s">
        <v>67</v>
      </c>
      <c r="C44" s="36">
        <v>23399127.710000005</v>
      </c>
      <c r="D44" s="32" t="s">
        <v>53</v>
      </c>
      <c r="E44" s="25"/>
    </row>
    <row r="45" spans="1:5" x14ac:dyDescent="0.2">
      <c r="A45" s="37" t="s">
        <v>68</v>
      </c>
      <c r="D45" s="39">
        <f>SUM(C41:C44)</f>
        <v>300799040.29000002</v>
      </c>
      <c r="E45" s="25">
        <f>ROUND(D45/$D$47,4)</f>
        <v>6.0699999999999997E-2</v>
      </c>
    </row>
    <row r="47" spans="1:5" ht="13.5" thickBot="1" x14ac:dyDescent="0.25">
      <c r="A47" s="37" t="s">
        <v>69</v>
      </c>
      <c r="D47" s="40">
        <f>SUM(D21:D45)</f>
        <v>4957717317.4399986</v>
      </c>
      <c r="E47" s="41">
        <f>SUM(E21:E46)</f>
        <v>1</v>
      </c>
    </row>
    <row r="48" spans="1:5" ht="13.5" thickTop="1" x14ac:dyDescent="0.2"/>
    <row r="49" spans="1:5" x14ac:dyDescent="0.2">
      <c r="A49" s="37" t="s">
        <v>70</v>
      </c>
      <c r="B49" s="37"/>
      <c r="D49" s="39">
        <f>'[1]more ad hoc 2020'!EM4</f>
        <v>81909506.280000031</v>
      </c>
    </row>
    <row r="51" spans="1:5" x14ac:dyDescent="0.2">
      <c r="A51" s="37" t="s">
        <v>71</v>
      </c>
    </row>
    <row r="52" spans="1:5" x14ac:dyDescent="0.2">
      <c r="A52" s="42" t="s">
        <v>72</v>
      </c>
      <c r="B52" s="3" t="s">
        <v>73</v>
      </c>
      <c r="C52" s="18"/>
      <c r="D52" s="16">
        <f>'[1]ad hoc 2022'!BN183</f>
        <v>9304606.5600000005</v>
      </c>
    </row>
    <row r="53" spans="1:5" x14ac:dyDescent="0.2">
      <c r="A53" s="42" t="s">
        <v>74</v>
      </c>
      <c r="B53" s="3" t="s">
        <v>75</v>
      </c>
      <c r="C53" s="18"/>
      <c r="D53" s="17">
        <f>'[1]ad hoc 2022'!BN190</f>
        <v>360113548.24000001</v>
      </c>
    </row>
    <row r="54" spans="1:5" x14ac:dyDescent="0.2">
      <c r="A54" s="42" t="s">
        <v>76</v>
      </c>
      <c r="B54" s="3" t="s">
        <v>77</v>
      </c>
      <c r="D54" s="17">
        <f>'[1]more ad hoc 2020'!EC5</f>
        <v>66352862.719999976</v>
      </c>
    </row>
    <row r="55" spans="1:5" x14ac:dyDescent="0.2">
      <c r="A55" s="42" t="s">
        <v>76</v>
      </c>
      <c r="B55" s="3" t="s">
        <v>78</v>
      </c>
      <c r="C55" s="18"/>
      <c r="D55" s="35">
        <f>'[1]ad hoc 2022'!BO208</f>
        <v>207159206.73000002</v>
      </c>
    </row>
    <row r="56" spans="1:5" x14ac:dyDescent="0.2">
      <c r="A56" s="42" t="s">
        <v>79</v>
      </c>
      <c r="B56" s="3" t="s">
        <v>80</v>
      </c>
      <c r="C56" s="18"/>
      <c r="D56" s="17">
        <f>'[1]ad hoc 2022'!BN216</f>
        <v>34310124.420000002</v>
      </c>
    </row>
    <row r="57" spans="1:5" x14ac:dyDescent="0.2">
      <c r="A57" s="42" t="s">
        <v>81</v>
      </c>
      <c r="B57" s="3" t="s">
        <v>82</v>
      </c>
      <c r="C57" s="18"/>
      <c r="D57" s="17">
        <f>'[1]ad hoc 2022'!BN217</f>
        <v>9700072.2300000004</v>
      </c>
    </row>
    <row r="58" spans="1:5" x14ac:dyDescent="0.2">
      <c r="A58" s="42" t="s">
        <v>83</v>
      </c>
      <c r="B58" s="3" t="s">
        <v>84</v>
      </c>
      <c r="C58" s="18"/>
      <c r="D58" s="17">
        <f>'[1]ad hoc 2022'!BN220</f>
        <v>4279699.2799999993</v>
      </c>
    </row>
    <row r="59" spans="1:5" ht="13.5" thickBot="1" x14ac:dyDescent="0.25">
      <c r="A59" s="37" t="s">
        <v>85</v>
      </c>
      <c r="D59" s="43">
        <f>SUM(D52:D58)</f>
        <v>691220120.17999995</v>
      </c>
    </row>
    <row r="60" spans="1:5" ht="13.5" thickTop="1" x14ac:dyDescent="0.2"/>
    <row r="61" spans="1:5" ht="13.5" thickBot="1" x14ac:dyDescent="0.25">
      <c r="A61" s="44" t="s">
        <v>86</v>
      </c>
      <c r="B61" s="45"/>
      <c r="C61" s="46"/>
      <c r="D61" s="47">
        <f>+D47+D49+D59</f>
        <v>5730846943.8999987</v>
      </c>
      <c r="E61" s="48"/>
    </row>
    <row r="63" spans="1:5" x14ac:dyDescent="0.2">
      <c r="A63" s="3" t="s">
        <v>87</v>
      </c>
    </row>
    <row r="64" spans="1:5" x14ac:dyDescent="0.2">
      <c r="A64" s="49"/>
    </row>
  </sheetData>
  <mergeCells count="2">
    <mergeCell ref="A1:E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2022 Report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Jones</dc:creator>
  <cp:lastModifiedBy>Christie Jones</cp:lastModifiedBy>
  <dcterms:created xsi:type="dcterms:W3CDTF">2022-11-09T14:16:42Z</dcterms:created>
  <dcterms:modified xsi:type="dcterms:W3CDTF">2022-11-09T14:17:57Z</dcterms:modified>
</cp:coreProperties>
</file>